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<sst xmlns="http://schemas.openxmlformats.org/spreadsheetml/2006/main" count="2720" uniqueCount="103">
  <si>
    <t xml:space="preserve">Отчет  </t>
  </si>
  <si>
    <t>1-я Ломоносова   д.32</t>
  </si>
  <si>
    <t>площадь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</si>
  <si>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</si>
  <si>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</si>
  <si>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</si>
  <si>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</si>
  <si>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Тех.содержание</t>
  </si>
  <si>
    <t>Электроэнергия</t>
  </si>
  <si>
    <t>Сбор и вывоз мусора</t>
  </si>
  <si>
    <t>Найм</t>
  </si>
  <si>
    <t>Отопление</t>
  </si>
  <si>
    <t>Домофон</t>
  </si>
  <si>
    <t>Тех.обсл. ОДПУ</t>
  </si>
  <si>
    <t>Итого</t>
  </si>
  <si>
    <t>Остаток денежных средст за тех.содержание по дому на 01.01.2015г.</t>
  </si>
  <si>
    <t>Денежные средства на счете дома к распределению</t>
  </si>
  <si>
    <t>Сумма</t>
  </si>
  <si>
    <t>Прием платежей от населения (2%)</t>
  </si>
  <si>
    <t>Управление многоквартирным домом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</si>
  <si>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</si>
  <si>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</si>
  <si>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</si>
  <si>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</si>
  <si>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</si>
  <si>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Содержание обшего имущества дома:  в том числе</t>
  </si>
  <si>
    <t>ВДГО</t>
  </si>
  <si>
    <t>АДС</t>
  </si>
  <si>
    <t>Обслуживание вентканалов</t>
  </si>
  <si>
    <t>Ремонт внутридомового инженерного оборудования</t>
  </si>
  <si>
    <t>Техническое содержание конструктивных элементов и мест общего пользования</t>
  </si>
  <si>
    <t>Текущий ремонт</t>
  </si>
  <si>
    <t>Единый налог при применении УСНО</t>
  </si>
  <si>
    <t>Эл.энергия превышение ОДН</t>
  </si>
  <si>
    <t>Всего</t>
  </si>
  <si>
    <t>Остаток денежных средств на 01.01.2016г.</t>
  </si>
  <si>
    <t>1-я Ломоносова   д.33</t>
  </si>
  <si>
    <t>1-я Ломоносова   д.34</t>
  </si>
  <si>
    <t>1-я Ломоносова   д.35</t>
  </si>
  <si>
    <t>1-я Ломоносова   д.36</t>
  </si>
  <si>
    <t>1-я Ломоносова   д.38</t>
  </si>
  <si>
    <t>1-я Ломоносова   д.39</t>
  </si>
  <si>
    <t>1-я Ломоносова   д.40</t>
  </si>
  <si>
    <t>1-я Ломоносова   д.41</t>
  </si>
  <si>
    <t>1-я Ломоносова   д.42</t>
  </si>
  <si>
    <t>1-я Ломоносова   д.43</t>
  </si>
  <si>
    <t>1-я Ломоносова   д.44</t>
  </si>
  <si>
    <t>1-я Ломоносова   д.46</t>
  </si>
  <si>
    <t>1-я Ломоносова   д.47</t>
  </si>
  <si>
    <t>1-я Ломоносова   д.48</t>
  </si>
  <si>
    <t>1-я Ломоносова   д.50</t>
  </si>
  <si>
    <t>1-я Ломоносова   д.51</t>
  </si>
  <si>
    <t>1-я Ломоносова   д.52</t>
  </si>
  <si>
    <t>1-я Свердловская   д.1</t>
  </si>
  <si>
    <t>1-я Свердловская   д.2</t>
  </si>
  <si>
    <t>1-я Свердловская   д.3</t>
  </si>
  <si>
    <t>1-я Свердловская   д.41</t>
  </si>
  <si>
    <t>1-я Свердловская   д.42</t>
  </si>
  <si>
    <t>1-я Свердловская   д.43</t>
  </si>
  <si>
    <t>2-я Красинская  д.6</t>
  </si>
  <si>
    <t>2-я Свердловская   д.2</t>
  </si>
  <si>
    <t>2-я Свердловская   д.4</t>
  </si>
  <si>
    <t>2-я Свердловская   д.6</t>
  </si>
  <si>
    <t>2-я Свердловская   д.8</t>
  </si>
  <si>
    <t>2-я Трудовая   д.1</t>
  </si>
  <si>
    <t>2-я Трудовая   д.2</t>
  </si>
  <si>
    <t>3-я Красинская  д.2</t>
  </si>
  <si>
    <t>Балмашевского   д.2</t>
  </si>
  <si>
    <t>Володарского  д.28</t>
  </si>
  <si>
    <t>Володарского  д.34</t>
  </si>
  <si>
    <t>Володарского  д.36</t>
  </si>
  <si>
    <t>Володарского  д.38</t>
  </si>
  <si>
    <t>Володарского  д.42</t>
  </si>
  <si>
    <t>Володарского  д.46</t>
  </si>
  <si>
    <t>Володарского  д.100</t>
  </si>
  <si>
    <t>Володарского  д.104</t>
  </si>
  <si>
    <t>Володарского  д.106</t>
  </si>
  <si>
    <t>Желябова   д.1А</t>
  </si>
  <si>
    <t>Желябова   д.1Б</t>
  </si>
  <si>
    <t>Желябова  д.5</t>
  </si>
  <si>
    <t>Ларина  д.7</t>
  </si>
  <si>
    <t>Ленинская  д.4</t>
  </si>
  <si>
    <t>Ленинская  д.8/2</t>
  </si>
  <si>
    <t>Ленинская  д.10</t>
  </si>
  <si>
    <t>Ленинская  д.16</t>
  </si>
  <si>
    <t>Ленинская  д.23</t>
  </si>
  <si>
    <t>Ленинская  д.25</t>
  </si>
  <si>
    <t>Ленинская  д.27</t>
  </si>
  <si>
    <t>Ленинская  д.28</t>
  </si>
  <si>
    <t>Ленинская  д.30</t>
  </si>
  <si>
    <t>Луначарского   д.12/1</t>
  </si>
  <si>
    <t>Сибирская   д.38</t>
  </si>
  <si>
    <t>Сибирская   д.44</t>
  </si>
  <si>
    <t>Сибирская   д.46</t>
  </si>
  <si>
    <t>Сибирская   д.46 А</t>
  </si>
  <si>
    <t>Советская   д.2</t>
  </si>
  <si>
    <t>Советская   д.8</t>
  </si>
  <si>
    <t>Советская   д.10</t>
  </si>
  <si>
    <t>Советская   д.30</t>
  </si>
  <si>
    <t>Советская   д.37</t>
  </si>
  <si>
    <t>Советская   д.39</t>
  </si>
  <si>
    <t>Советская   д.41</t>
  </si>
  <si>
    <t>Советская   д.41А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</si>
</sst>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56"/>
  <sheetViews>
    <sheetView tabSelected="1" workbookViewId="0" topLeftCell="A2827">
      <selection activeCell="D2824" sqref="D2824:F2824"/>
    </sheetView>
  </sheetViews>
  <sheetFormatPr defaultColWidth="9.140625" defaultRowHeight="12.75"/>
  <cols>
    <col min="1" max="1" width="18.28125" style="0" customWidth="1"/>
    <col min="2" max="2" width="11.8515625" style="0" customWidth="1"/>
    <col min="3" max="3" width="14.00390625" style="0" customWidth="1"/>
    <col min="5" max="5" width="8.57421875" style="0" customWidth="1"/>
    <col min="6" max="6" width="8.8515625" style="0" hidden="1" customWidth="1"/>
    <col min="7" max="7" width="10.28125" style="0" customWidth="1"/>
  </cols>
  <sheetData>
    <row r="2" spans="1:7" ht="12.75">
      <c r="A2" s="1" t="s">
        <v>0</v>
      </c>
      <c r="B2" s="2" t="s">
        <v>1</v>
      </c>
      <c r="C2" s="2"/>
      <c r="D2" s="1"/>
      <c r="E2" s="1"/>
      <c r="F2" s="1"/>
      <c r="G2" s="1"/>
    </row>
    <row r="3" spans="1:2" ht="12.75">
      <c r="A3" t="s">
        <v>2</v>
      </c>
      <c r="B3">
        <v>100.1</v>
      </c>
    </row>
    <row r="5" spans="1:2" ht="13.5" thickBot="1">
      <c r="A5" s="3"/>
      <c r="B5" s="3"/>
    </row>
    <row r="6" spans="1:7" ht="109.5" thickBot="1">
      <c r="A6" s="4"/>
      <c r="B6" s="5" t="s">
        <v>3</v>
      </c>
      <c r="C6" s="5" t="s">
        <v>4</v>
      </c>
      <c r="D6" s="6" t="s">
        <v>5</v>
      </c>
      <c r="E6" s="7"/>
      <c r="F6" s="8"/>
      <c r="G6" s="5" t="s">
        <v>6</v>
      </c>
    </row>
    <row r="7" spans="1:7" ht="47.25" thickBot="1">
      <c r="A7" s="9" t="s">
        <v>7</v>
      </c>
      <c r="B7" s="10">
        <v>546.13</v>
      </c>
      <c r="C7" s="10">
        <v>13633.62</v>
      </c>
      <c r="D7" s="6">
        <v>12973.8</v>
      </c>
      <c r="E7" s="7"/>
      <c r="F7" s="8"/>
      <c r="G7" s="10">
        <f>B7+C7-D7</f>
        <v>1205.9500000000007</v>
      </c>
    </row>
    <row r="8" spans="1:7" ht="15.75" thickBot="1">
      <c r="A8" s="9" t="s">
        <v>8</v>
      </c>
      <c r="B8" s="10"/>
      <c r="C8" s="10"/>
      <c r="D8" s="6"/>
      <c r="E8" s="7"/>
      <c r="F8" s="8"/>
      <c r="G8" s="10">
        <f>B8+C8-D8</f>
        <v>0</v>
      </c>
    </row>
    <row r="9" spans="1:7" ht="47.25" thickBot="1">
      <c r="A9" s="9" t="s">
        <v>9</v>
      </c>
      <c r="B9" s="10">
        <v>52.08</v>
      </c>
      <c r="C9" s="10">
        <v>1909.44</v>
      </c>
      <c r="D9" s="6">
        <v>1795.92</v>
      </c>
      <c r="E9" s="7"/>
      <c r="F9" s="8"/>
      <c r="G9" s="10">
        <f>B9+C9-D9</f>
        <v>165.5999999999999</v>
      </c>
    </row>
    <row r="10" spans="1:7" ht="15.75" thickBot="1">
      <c r="A10" s="9" t="s">
        <v>10</v>
      </c>
      <c r="B10" s="10"/>
      <c r="C10" s="10"/>
      <c r="D10" s="6"/>
      <c r="E10" s="7"/>
      <c r="F10" s="8"/>
      <c r="G10" s="10">
        <f>B10+C10-D10</f>
        <v>0</v>
      </c>
    </row>
    <row r="11" spans="1:7" ht="31.5" thickBot="1">
      <c r="A11" s="9" t="s">
        <v>11</v>
      </c>
      <c r="B11" s="10"/>
      <c r="C11" s="10"/>
      <c r="D11" s="6"/>
      <c r="E11" s="7"/>
      <c r="F11" s="11"/>
      <c r="G11" s="10">
        <f>B11+C11-F11</f>
        <v>0</v>
      </c>
    </row>
    <row r="12" spans="1:7" ht="31.5" thickBot="1">
      <c r="A12" s="9" t="s">
        <v>12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27" thickBot="1">
      <c r="A13" s="12" t="s">
        <v>13</v>
      </c>
      <c r="B13" s="10">
        <v>0</v>
      </c>
      <c r="C13" s="10">
        <v>0</v>
      </c>
      <c r="D13" s="6">
        <v>0</v>
      </c>
      <c r="E13" s="7"/>
      <c r="F13" s="8"/>
      <c r="G13" s="10">
        <f>B13+C13-D13</f>
        <v>0</v>
      </c>
    </row>
    <row r="14" spans="1:7" ht="15.75" thickBot="1">
      <c r="A14" s="9" t="s">
        <v>14</v>
      </c>
      <c r="B14" s="10">
        <f>B7+B8+B9+B10+B12+B13+B11</f>
        <v>598.21</v>
      </c>
      <c r="C14" s="10">
        <f>C7+C9+C13</f>
        <v>15543.060000000001</v>
      </c>
      <c r="D14" s="6">
        <f>D7+D9+D13</f>
        <v>14769.72</v>
      </c>
      <c r="E14" s="7"/>
      <c r="F14" s="8"/>
      <c r="G14" s="10">
        <f>B14+C14-D14</f>
        <v>1371.550000000001</v>
      </c>
    </row>
    <row r="15" spans="1:3" ht="15.75" thickBot="1">
      <c r="A15" s="3" t="s">
        <v>15</v>
      </c>
      <c r="B15" s="3"/>
      <c r="C15" s="13">
        <v>2168.47</v>
      </c>
    </row>
    <row r="16" spans="1:3" ht="12.75">
      <c r="A16" s="2" t="s">
        <v>16</v>
      </c>
      <c r="B16" s="2"/>
      <c r="C16">
        <f>D7+C15</f>
        <v>15142.269999999999</v>
      </c>
    </row>
    <row r="17" spans="1:7" ht="12.75">
      <c r="A17" s="14"/>
      <c r="B17" s="14"/>
      <c r="C17" s="15"/>
      <c r="D17" s="15"/>
      <c r="E17" s="15"/>
      <c r="G17" t="s">
        <v>17</v>
      </c>
    </row>
    <row r="18" spans="1:7" ht="12.75">
      <c r="A18" s="2" t="s">
        <v>18</v>
      </c>
      <c r="B18" s="2"/>
      <c r="F18" s="16">
        <v>2</v>
      </c>
      <c r="G18" s="16">
        <f>D14*F18/100</f>
        <v>295.39439999999996</v>
      </c>
    </row>
    <row r="19" spans="1:7" ht="12.75">
      <c r="A19" s="17" t="s">
        <v>19</v>
      </c>
      <c r="B19" s="17"/>
      <c r="C19">
        <f>B3</f>
        <v>100.1</v>
      </c>
      <c r="F19" s="18">
        <v>2.96</v>
      </c>
      <c r="G19" s="16">
        <f>C19*F19*12</f>
        <v>3555.5519999999997</v>
      </c>
    </row>
    <row r="20" spans="1:7" ht="12.75">
      <c r="A20" s="2" t="s">
        <v>18</v>
      </c>
      <c r="B20" s="2"/>
      <c r="F20" s="19"/>
      <c r="G20" s="16"/>
    </row>
    <row r="21" spans="1:7" ht="12.75">
      <c r="A21" s="2" t="s">
        <v>20</v>
      </c>
      <c r="B21" s="2"/>
      <c r="F21" s="19"/>
      <c r="G21" s="16"/>
    </row>
    <row r="22" spans="1:7" ht="12.75">
      <c r="A22" s="2" t="s">
        <v>21</v>
      </c>
      <c r="B22" s="2"/>
      <c r="F22" s="19"/>
      <c r="G22" s="16"/>
    </row>
    <row r="23" spans="1:7" ht="12.75">
      <c r="A23" s="20" t="s">
        <v>22</v>
      </c>
      <c r="B23" s="20"/>
      <c r="F23" s="19"/>
      <c r="G23" s="16"/>
    </row>
    <row r="24" spans="1:7" ht="12.75">
      <c r="A24" s="20" t="s">
        <v>23</v>
      </c>
      <c r="B24" s="20"/>
      <c r="F24" s="19"/>
      <c r="G24" s="16"/>
    </row>
    <row r="25" spans="1:7" ht="12.75">
      <c r="A25" s="20" t="s">
        <v>24</v>
      </c>
      <c r="B25" s="20"/>
      <c r="F25" s="19"/>
      <c r="G25" s="16"/>
    </row>
    <row r="26" spans="1:7" ht="12.75">
      <c r="A26" s="20" t="s">
        <v>14</v>
      </c>
      <c r="B26" s="20"/>
      <c r="F26" s="19"/>
      <c r="G26" s="16"/>
    </row>
    <row r="27" spans="1:6" ht="12.75">
      <c r="A27" s="21" t="s">
        <v>25</v>
      </c>
      <c r="B27" s="21"/>
      <c r="C27" s="21"/>
      <c r="D27" s="22"/>
      <c r="E27" s="22"/>
      <c r="F27" s="19"/>
    </row>
    <row r="28" spans="1:7" ht="12.75">
      <c r="A28" s="20" t="s">
        <v>26</v>
      </c>
      <c r="B28" s="20"/>
      <c r="C28">
        <f>B3</f>
        <v>100.1</v>
      </c>
      <c r="F28" s="19">
        <v>0.29</v>
      </c>
      <c r="G28" s="16">
        <f>C28*F28*12</f>
        <v>348.34799999999996</v>
      </c>
    </row>
    <row r="29" spans="1:7" ht="12.75">
      <c r="A29" s="20" t="s">
        <v>27</v>
      </c>
      <c r="B29" s="20"/>
      <c r="C29">
        <f>B3</f>
        <v>100.1</v>
      </c>
      <c r="F29" s="19">
        <v>1.43</v>
      </c>
      <c r="G29" s="16">
        <f>C29*F29*12</f>
        <v>1717.7159999999997</v>
      </c>
    </row>
    <row r="30" spans="1:7" ht="12.75">
      <c r="A30" s="20" t="s">
        <v>28</v>
      </c>
      <c r="B30" s="20"/>
      <c r="C30">
        <f>B3</f>
        <v>100.1</v>
      </c>
      <c r="F30" s="19">
        <v>0.42</v>
      </c>
      <c r="G30" s="16">
        <f>C30*F30*12</f>
        <v>504.5039999999999</v>
      </c>
    </row>
    <row r="31" spans="1:7" ht="12.75">
      <c r="A31" s="20" t="s">
        <v>29</v>
      </c>
      <c r="B31" s="20"/>
      <c r="F31" s="19"/>
      <c r="G31">
        <v>0</v>
      </c>
    </row>
    <row r="32" spans="1:7" ht="12.75">
      <c r="A32" s="20" t="s">
        <v>30</v>
      </c>
      <c r="B32" s="20"/>
      <c r="C32">
        <f>B3</f>
        <v>100.1</v>
      </c>
      <c r="F32">
        <v>2.8</v>
      </c>
      <c r="G32" s="16">
        <v>8573.06</v>
      </c>
    </row>
    <row r="33" spans="1:7" ht="12.75">
      <c r="A33" s="20" t="s">
        <v>23</v>
      </c>
      <c r="B33" s="20"/>
      <c r="C33">
        <f>B3</f>
        <v>100.1</v>
      </c>
      <c r="F33">
        <v>0.22</v>
      </c>
      <c r="G33" s="16">
        <f>C33*F33*12</f>
        <v>264.264</v>
      </c>
    </row>
    <row r="34" spans="1:7" ht="12.75">
      <c r="A34" s="20" t="s">
        <v>31</v>
      </c>
      <c r="B34" s="20"/>
      <c r="G34">
        <v>0</v>
      </c>
    </row>
    <row r="35" spans="1:7" ht="12.75">
      <c r="A35" s="20" t="s">
        <v>32</v>
      </c>
      <c r="B35" s="20"/>
      <c r="G35" s="16">
        <f>D14*1/100</f>
        <v>147.69719999999998</v>
      </c>
    </row>
    <row r="36" spans="1:7" ht="12.75">
      <c r="A36" s="20" t="s">
        <v>33</v>
      </c>
      <c r="B36" s="20"/>
      <c r="G36" s="16">
        <v>0</v>
      </c>
    </row>
    <row r="37" spans="1:7" ht="12.75">
      <c r="A37" s="23"/>
      <c r="B37" s="23"/>
      <c r="G37" s="16"/>
    </row>
    <row r="38" spans="1:7" ht="12.75">
      <c r="A38" s="20" t="s">
        <v>14</v>
      </c>
      <c r="B38" s="20"/>
      <c r="G38" s="16">
        <f>G28+G29+G30+G31+G32+G34+G35+G36</f>
        <v>11291.3252</v>
      </c>
    </row>
    <row r="40" spans="2:5" ht="12.75">
      <c r="B40" s="16" t="s">
        <v>34</v>
      </c>
      <c r="C40" s="16">
        <f>G38+G18+G19</f>
        <v>15142.271599999998</v>
      </c>
      <c r="D40" s="16"/>
      <c r="E40" s="16"/>
    </row>
    <row r="41" spans="1:5" ht="12.75">
      <c r="A41" s="2" t="s">
        <v>35</v>
      </c>
      <c r="B41" s="2"/>
      <c r="C41" s="16">
        <f>C16-C40</f>
        <v>-0.0015999999995983671</v>
      </c>
      <c r="D41" s="16"/>
      <c r="E41" s="16"/>
    </row>
    <row r="42" spans="1:2" ht="12.75">
      <c r="A42" s="2"/>
      <c r="B42" s="2"/>
    </row>
    <row r="44" spans="1:7" ht="12.75">
      <c r="A44" s="1" t="s">
        <v>0</v>
      </c>
      <c r="B44" s="2" t="s">
        <v>36</v>
      </c>
      <c r="C44" s="2"/>
      <c r="D44" s="1"/>
      <c r="E44" s="1"/>
      <c r="F44" s="1"/>
      <c r="G44" s="1"/>
    </row>
    <row r="45" spans="1:2" ht="12.75">
      <c r="A45" t="s">
        <v>2</v>
      </c>
      <c r="B45">
        <v>100.4</v>
      </c>
    </row>
    <row r="47" spans="1:2" ht="13.5" thickBot="1">
      <c r="A47" s="3"/>
      <c r="B47" s="3"/>
    </row>
    <row r="48" spans="1:7" ht="93.75" thickBot="1">
      <c r="A48" s="4"/>
      <c r="B48" s="5" t="s">
        <v>3</v>
      </c>
      <c r="C48" s="5" t="s">
        <v>4</v>
      </c>
      <c r="D48" s="6" t="s">
        <v>5</v>
      </c>
      <c r="E48" s="7"/>
      <c r="F48" s="8"/>
      <c r="G48" s="5" t="s">
        <v>6</v>
      </c>
    </row>
    <row r="49" spans="1:7" ht="15.75" thickBot="1">
      <c r="A49" s="9" t="s">
        <v>7</v>
      </c>
      <c r="B49" s="10">
        <v>536.93</v>
      </c>
      <c r="C49" s="10">
        <v>13679.94</v>
      </c>
      <c r="D49" s="6">
        <v>13614.71</v>
      </c>
      <c r="E49" s="7"/>
      <c r="F49" s="8"/>
      <c r="G49" s="10">
        <f>B49+C49-D49</f>
        <v>602.1600000000017</v>
      </c>
    </row>
    <row r="50" spans="1:7" ht="15.75" thickBot="1">
      <c r="A50" s="9" t="s">
        <v>8</v>
      </c>
      <c r="B50" s="10"/>
      <c r="C50" s="10"/>
      <c r="D50" s="6"/>
      <c r="E50" s="7"/>
      <c r="F50" s="8"/>
      <c r="G50" s="10">
        <f>B50+C50-D50</f>
        <v>0</v>
      </c>
    </row>
    <row r="51" spans="1:7" ht="31.5" thickBot="1">
      <c r="A51" s="9" t="s">
        <v>9</v>
      </c>
      <c r="B51" s="10">
        <v>204.68</v>
      </c>
      <c r="C51" s="10">
        <v>3182.4</v>
      </c>
      <c r="D51" s="6">
        <v>3167.44</v>
      </c>
      <c r="E51" s="7"/>
      <c r="F51" s="8"/>
      <c r="G51" s="10">
        <f>B51+C51-D51</f>
        <v>219.63999999999987</v>
      </c>
    </row>
    <row r="52" spans="1:7" ht="15.75" thickBot="1">
      <c r="A52" s="9" t="s">
        <v>10</v>
      </c>
      <c r="B52" s="10"/>
      <c r="C52" s="10"/>
      <c r="D52" s="6"/>
      <c r="E52" s="7"/>
      <c r="F52" s="8"/>
      <c r="G52" s="10">
        <f>B52+C52-D52</f>
        <v>0</v>
      </c>
    </row>
    <row r="53" spans="1:7" ht="15.75" thickBot="1">
      <c r="A53" s="9" t="s">
        <v>11</v>
      </c>
      <c r="B53" s="10"/>
      <c r="C53" s="10"/>
      <c r="D53" s="6"/>
      <c r="E53" s="7"/>
      <c r="F53" s="11"/>
      <c r="G53" s="10">
        <f>B53+C53-F53</f>
        <v>0</v>
      </c>
    </row>
    <row r="54" spans="1:7" ht="15.75" thickBot="1">
      <c r="A54" s="9" t="s">
        <v>12</v>
      </c>
      <c r="B54" s="10">
        <v>0</v>
      </c>
      <c r="C54" s="10">
        <v>0</v>
      </c>
      <c r="D54" s="6">
        <v>0</v>
      </c>
      <c r="E54" s="7"/>
      <c r="F54" s="8"/>
      <c r="G54" s="10">
        <f>B54+C54-D54</f>
        <v>0</v>
      </c>
    </row>
    <row r="55" spans="1:7" ht="15.75" thickBot="1">
      <c r="A55" s="12" t="s">
        <v>13</v>
      </c>
      <c r="B55" s="10">
        <v>0</v>
      </c>
      <c r="C55" s="10">
        <v>0</v>
      </c>
      <c r="D55" s="6">
        <v>0</v>
      </c>
      <c r="E55" s="7"/>
      <c r="F55" s="8"/>
      <c r="G55" s="10">
        <f>B55+C55-D55</f>
        <v>0</v>
      </c>
    </row>
    <row r="56" spans="1:7" ht="15.75" thickBot="1">
      <c r="A56" s="9" t="s">
        <v>14</v>
      </c>
      <c r="B56" s="10">
        <f>B49+B50+B51+B52+B54+B55+B53</f>
        <v>741.6099999999999</v>
      </c>
      <c r="C56" s="10">
        <f>C49+C51+C55</f>
        <v>16862.34</v>
      </c>
      <c r="D56" s="6">
        <f>D49+D51+D55</f>
        <v>16782.149999999998</v>
      </c>
      <c r="E56" s="7"/>
      <c r="F56" s="8"/>
      <c r="G56" s="10">
        <f>B56+C56-D56</f>
        <v>821.8000000000029</v>
      </c>
    </row>
    <row r="57" spans="1:3" ht="15.75" thickBot="1">
      <c r="A57" s="3" t="s">
        <v>15</v>
      </c>
      <c r="B57" s="3"/>
      <c r="C57" s="13">
        <v>2627.42</v>
      </c>
    </row>
    <row r="58" spans="1:3" ht="12.75">
      <c r="A58" s="2" t="s">
        <v>16</v>
      </c>
      <c r="B58" s="2"/>
      <c r="C58">
        <f>D49+C57</f>
        <v>16242.13</v>
      </c>
    </row>
    <row r="59" spans="1:7" ht="12.75">
      <c r="A59" s="14"/>
      <c r="B59" s="14"/>
      <c r="C59" s="15"/>
      <c r="D59" s="15"/>
      <c r="E59" s="15"/>
      <c r="G59" t="s">
        <v>17</v>
      </c>
    </row>
    <row r="60" spans="1:7" ht="12.75">
      <c r="A60" s="2" t="s">
        <v>18</v>
      </c>
      <c r="B60" s="2"/>
      <c r="F60" s="16">
        <v>2</v>
      </c>
      <c r="G60" s="16">
        <f>D56*F60/100</f>
        <v>335.643</v>
      </c>
    </row>
    <row r="61" spans="1:7" ht="12.75">
      <c r="A61" s="17" t="s">
        <v>19</v>
      </c>
      <c r="B61" s="17"/>
      <c r="C61">
        <f>B45</f>
        <v>100.4</v>
      </c>
      <c r="F61" s="18">
        <v>2.96</v>
      </c>
      <c r="G61" s="16">
        <f>C61*F61*12</f>
        <v>3566.2080000000005</v>
      </c>
    </row>
    <row r="62" spans="1:7" ht="12.75">
      <c r="A62" s="2" t="s">
        <v>18</v>
      </c>
      <c r="B62" s="2"/>
      <c r="F62" s="19"/>
      <c r="G62" s="16"/>
    </row>
    <row r="63" spans="1:7" ht="12.75">
      <c r="A63" s="2" t="s">
        <v>20</v>
      </c>
      <c r="B63" s="2"/>
      <c r="F63" s="19"/>
      <c r="G63" s="16"/>
    </row>
    <row r="64" spans="1:7" ht="12.75">
      <c r="A64" s="2" t="s">
        <v>21</v>
      </c>
      <c r="B64" s="2"/>
      <c r="F64" s="19"/>
      <c r="G64" s="16"/>
    </row>
    <row r="65" spans="1:7" ht="12.75">
      <c r="A65" s="20" t="s">
        <v>22</v>
      </c>
      <c r="B65" s="20"/>
      <c r="F65" s="19"/>
      <c r="G65" s="16"/>
    </row>
    <row r="66" spans="1:7" ht="12.75">
      <c r="A66" s="20" t="s">
        <v>23</v>
      </c>
      <c r="B66" s="20"/>
      <c r="F66" s="19"/>
      <c r="G66" s="16"/>
    </row>
    <row r="67" spans="1:7" ht="12.75">
      <c r="A67" s="20" t="s">
        <v>24</v>
      </c>
      <c r="B67" s="20"/>
      <c r="F67" s="19"/>
      <c r="G67" s="16"/>
    </row>
    <row r="68" spans="1:7" ht="12.75">
      <c r="A68" s="20" t="s">
        <v>14</v>
      </c>
      <c r="B68" s="20"/>
      <c r="F68" s="19"/>
      <c r="G68" s="16"/>
    </row>
    <row r="69" spans="1:6" ht="12.75">
      <c r="A69" s="21" t="s">
        <v>25</v>
      </c>
      <c r="B69" s="21"/>
      <c r="C69" s="21"/>
      <c r="D69" s="22"/>
      <c r="E69" s="22"/>
      <c r="F69" s="19"/>
    </row>
    <row r="70" spans="1:7" ht="12.75">
      <c r="A70" s="20" t="s">
        <v>26</v>
      </c>
      <c r="B70" s="20"/>
      <c r="C70">
        <f>B45</f>
        <v>100.4</v>
      </c>
      <c r="F70" s="19">
        <v>0.29</v>
      </c>
      <c r="G70" s="16">
        <f>C70*F70*12</f>
        <v>349.392</v>
      </c>
    </row>
    <row r="71" spans="1:7" ht="12.75">
      <c r="A71" s="20" t="s">
        <v>27</v>
      </c>
      <c r="B71" s="20"/>
      <c r="C71">
        <f>B45</f>
        <v>100.4</v>
      </c>
      <c r="F71" s="19">
        <v>1.43</v>
      </c>
      <c r="G71" s="16">
        <f>C71*F71*12</f>
        <v>1722.864</v>
      </c>
    </row>
    <row r="72" spans="1:7" ht="12.75">
      <c r="A72" s="20" t="s">
        <v>28</v>
      </c>
      <c r="B72" s="20"/>
      <c r="C72">
        <f>B45</f>
        <v>100.4</v>
      </c>
      <c r="F72" s="19">
        <v>0.42</v>
      </c>
      <c r="G72" s="16">
        <f>C72*F72*12</f>
        <v>506.01599999999996</v>
      </c>
    </row>
    <row r="73" spans="1:7" ht="12.75">
      <c r="A73" s="20" t="s">
        <v>29</v>
      </c>
      <c r="B73" s="20"/>
      <c r="F73" s="19"/>
      <c r="G73">
        <v>0</v>
      </c>
    </row>
    <row r="74" spans="1:7" ht="12.75">
      <c r="A74" s="20" t="s">
        <v>30</v>
      </c>
      <c r="B74" s="20"/>
      <c r="C74">
        <f>B45</f>
        <v>100.4</v>
      </c>
      <c r="F74">
        <v>2.8</v>
      </c>
      <c r="G74" s="16">
        <v>9594.19</v>
      </c>
    </row>
    <row r="75" spans="1:7" ht="12.75">
      <c r="A75" s="20" t="s">
        <v>23</v>
      </c>
      <c r="B75" s="20"/>
      <c r="C75">
        <f>B45</f>
        <v>100.4</v>
      </c>
      <c r="F75">
        <v>0.22</v>
      </c>
      <c r="G75" s="16">
        <f>C75*F75*12</f>
        <v>265.05600000000004</v>
      </c>
    </row>
    <row r="76" spans="1:7" ht="12.75">
      <c r="A76" s="20" t="s">
        <v>31</v>
      </c>
      <c r="B76" s="20"/>
      <c r="G76">
        <v>0</v>
      </c>
    </row>
    <row r="77" spans="1:7" ht="12.75">
      <c r="A77" s="20" t="s">
        <v>32</v>
      </c>
      <c r="B77" s="20"/>
      <c r="G77" s="16">
        <f>D56*1/100</f>
        <v>167.8215</v>
      </c>
    </row>
    <row r="78" spans="1:7" ht="12.75">
      <c r="A78" s="20" t="s">
        <v>33</v>
      </c>
      <c r="B78" s="20"/>
      <c r="G78" s="16">
        <v>0</v>
      </c>
    </row>
    <row r="79" spans="1:7" ht="12.75">
      <c r="A79" s="23"/>
      <c r="B79" s="23"/>
      <c r="G79" s="16"/>
    </row>
    <row r="80" spans="1:7" ht="12.75">
      <c r="A80" s="20" t="s">
        <v>14</v>
      </c>
      <c r="B80" s="20"/>
      <c r="G80" s="16">
        <f>G70+G71+G72+G73+G74+G76+G77+G78</f>
        <v>12340.2835</v>
      </c>
    </row>
    <row r="82" spans="2:5" ht="12.75">
      <c r="B82" s="16" t="s">
        <v>34</v>
      </c>
      <c r="C82" s="16">
        <f>G80+G60+G61</f>
        <v>16242.1345</v>
      </c>
      <c r="D82" s="16"/>
      <c r="E82" s="16"/>
    </row>
    <row r="83" spans="1:5" ht="12.75">
      <c r="A83" s="2" t="s">
        <v>35</v>
      </c>
      <c r="B83" s="2"/>
      <c r="C83" s="16">
        <f>C58-C82</f>
        <v>-0.004500000000916771</v>
      </c>
      <c r="D83" s="16"/>
      <c r="E83" s="16"/>
    </row>
    <row r="84" spans="1:2" ht="12.75">
      <c r="A84" s="2"/>
      <c r="B84" s="2"/>
    </row>
    <row r="86" spans="1:7" ht="12.75">
      <c r="A86" s="1" t="s">
        <v>0</v>
      </c>
      <c r="B86" s="2" t="s">
        <v>37</v>
      </c>
      <c r="C86" s="2"/>
      <c r="D86" s="1"/>
      <c r="E86" s="1"/>
      <c r="F86" s="1"/>
      <c r="G86" s="1"/>
    </row>
    <row r="87" spans="1:2" ht="12.75">
      <c r="A87" t="s">
        <v>2</v>
      </c>
      <c r="B87">
        <v>100.7</v>
      </c>
    </row>
    <row r="89" spans="1:2" ht="13.5" thickBot="1">
      <c r="A89" s="3"/>
      <c r="B89" s="3"/>
    </row>
    <row r="90" spans="1:7" ht="93.75" thickBot="1">
      <c r="A90" s="4"/>
      <c r="B90" s="5" t="s">
        <v>3</v>
      </c>
      <c r="C90" s="5" t="s">
        <v>4</v>
      </c>
      <c r="D90" s="6" t="s">
        <v>5</v>
      </c>
      <c r="E90" s="7"/>
      <c r="F90" s="8"/>
      <c r="G90" s="5" t="s">
        <v>6</v>
      </c>
    </row>
    <row r="91" spans="1:7" ht="15.75" thickBot="1">
      <c r="A91" s="9" t="s">
        <v>7</v>
      </c>
      <c r="B91" s="10">
        <v>31358.73</v>
      </c>
      <c r="C91" s="10">
        <v>13851.54</v>
      </c>
      <c r="D91" s="6">
        <v>6403.09</v>
      </c>
      <c r="E91" s="7"/>
      <c r="F91" s="8"/>
      <c r="G91" s="10">
        <f>B91+C91-D91</f>
        <v>38807.18000000001</v>
      </c>
    </row>
    <row r="92" spans="1:7" ht="15.75" thickBot="1">
      <c r="A92" s="9" t="s">
        <v>8</v>
      </c>
      <c r="B92" s="10"/>
      <c r="C92" s="10"/>
      <c r="D92" s="6"/>
      <c r="E92" s="7"/>
      <c r="F92" s="8"/>
      <c r="G92" s="10">
        <f>B92+C92-D92</f>
        <v>0</v>
      </c>
    </row>
    <row r="93" spans="1:7" ht="31.5" thickBot="1">
      <c r="A93" s="9" t="s">
        <v>9</v>
      </c>
      <c r="B93" s="10">
        <v>102.34</v>
      </c>
      <c r="C93" s="10">
        <v>1272.96</v>
      </c>
      <c r="D93" s="6">
        <v>1155.66</v>
      </c>
      <c r="E93" s="7"/>
      <c r="F93" s="8"/>
      <c r="G93" s="10">
        <f>B93+C93-D93</f>
        <v>219.63999999999987</v>
      </c>
    </row>
    <row r="94" spans="1:7" ht="15.75" thickBot="1">
      <c r="A94" s="9" t="s">
        <v>10</v>
      </c>
      <c r="B94" s="10"/>
      <c r="C94" s="10"/>
      <c r="D94" s="6"/>
      <c r="E94" s="7"/>
      <c r="F94" s="8"/>
      <c r="G94" s="10">
        <f>B94+C94-D94</f>
        <v>0</v>
      </c>
    </row>
    <row r="95" spans="1:7" ht="15.75" thickBot="1">
      <c r="A95" s="9" t="s">
        <v>11</v>
      </c>
      <c r="B95" s="10"/>
      <c r="C95" s="10"/>
      <c r="D95" s="6"/>
      <c r="E95" s="7"/>
      <c r="F95" s="11"/>
      <c r="G95" s="10">
        <f>B95+C95-F95</f>
        <v>0</v>
      </c>
    </row>
    <row r="96" spans="1:7" ht="15.75" thickBot="1">
      <c r="A96" s="9" t="s">
        <v>12</v>
      </c>
      <c r="B96" s="10">
        <v>0</v>
      </c>
      <c r="C96" s="10">
        <v>0</v>
      </c>
      <c r="D96" s="6">
        <v>0</v>
      </c>
      <c r="E96" s="7"/>
      <c r="F96" s="8"/>
      <c r="G96" s="10">
        <f>B96+C96-D96</f>
        <v>0</v>
      </c>
    </row>
    <row r="97" spans="1:7" ht="15.75" thickBot="1">
      <c r="A97" s="12" t="s">
        <v>13</v>
      </c>
      <c r="B97" s="10">
        <v>0</v>
      </c>
      <c r="C97" s="10">
        <v>0</v>
      </c>
      <c r="D97" s="6">
        <v>0</v>
      </c>
      <c r="E97" s="7"/>
      <c r="F97" s="8"/>
      <c r="G97" s="10">
        <f>B97+C97-D97</f>
        <v>0</v>
      </c>
    </row>
    <row r="98" spans="1:7" ht="15.75" thickBot="1">
      <c r="A98" s="9" t="s">
        <v>14</v>
      </c>
      <c r="B98" s="10">
        <f>B91+B92+B93+B94+B96+B97+B95</f>
        <v>31461.07</v>
      </c>
      <c r="C98" s="10">
        <f>C91+C93+C97</f>
        <v>15124.5</v>
      </c>
      <c r="D98" s="6">
        <f>D91+D93+D97</f>
        <v>7558.75</v>
      </c>
      <c r="E98" s="7"/>
      <c r="F98" s="8"/>
      <c r="G98" s="10">
        <f>B98+C98-D98</f>
        <v>39026.82</v>
      </c>
    </row>
    <row r="99" spans="1:3" ht="15.75" thickBot="1">
      <c r="A99" s="3" t="s">
        <v>15</v>
      </c>
      <c r="B99" s="3"/>
      <c r="C99" s="13">
        <v>-8785.81</v>
      </c>
    </row>
    <row r="100" spans="1:3" ht="12.75">
      <c r="A100" s="2" t="s">
        <v>16</v>
      </c>
      <c r="B100" s="2"/>
      <c r="C100">
        <f>D91+C99</f>
        <v>-2382.7199999999993</v>
      </c>
    </row>
    <row r="101" spans="1:7" ht="12.75">
      <c r="A101" s="14"/>
      <c r="B101" s="14"/>
      <c r="C101" s="15"/>
      <c r="D101" s="15"/>
      <c r="E101" s="15"/>
      <c r="G101" t="s">
        <v>17</v>
      </c>
    </row>
    <row r="102" spans="1:7" ht="12.75">
      <c r="A102" s="2" t="s">
        <v>18</v>
      </c>
      <c r="B102" s="2"/>
      <c r="F102" s="16">
        <v>2</v>
      </c>
      <c r="G102" s="16">
        <f>D98*F102/100</f>
        <v>151.175</v>
      </c>
    </row>
    <row r="103" spans="1:7" ht="12.75">
      <c r="A103" s="17" t="s">
        <v>19</v>
      </c>
      <c r="B103" s="17"/>
      <c r="C103">
        <f>B87</f>
        <v>100.7</v>
      </c>
      <c r="F103" s="18">
        <v>2.96</v>
      </c>
      <c r="G103" s="16">
        <f>C103*F103*12</f>
        <v>3576.864</v>
      </c>
    </row>
    <row r="104" spans="1:7" ht="12.75">
      <c r="A104" s="2" t="s">
        <v>18</v>
      </c>
      <c r="B104" s="2"/>
      <c r="F104" s="19"/>
      <c r="G104" s="16"/>
    </row>
    <row r="105" spans="1:7" ht="12.75">
      <c r="A105" s="2" t="s">
        <v>20</v>
      </c>
      <c r="B105" s="2"/>
      <c r="F105" s="19"/>
      <c r="G105" s="16"/>
    </row>
    <row r="106" spans="1:7" ht="12.75">
      <c r="A106" s="2" t="s">
        <v>21</v>
      </c>
      <c r="B106" s="2"/>
      <c r="F106" s="19"/>
      <c r="G106" s="16"/>
    </row>
    <row r="107" spans="1:7" ht="12.75">
      <c r="A107" s="20" t="s">
        <v>22</v>
      </c>
      <c r="B107" s="20"/>
      <c r="F107" s="19"/>
      <c r="G107" s="16"/>
    </row>
    <row r="108" spans="1:7" ht="12.75">
      <c r="A108" s="20" t="s">
        <v>23</v>
      </c>
      <c r="B108" s="20"/>
      <c r="F108" s="19"/>
      <c r="G108" s="16"/>
    </row>
    <row r="109" spans="1:7" ht="12.75">
      <c r="A109" s="20" t="s">
        <v>24</v>
      </c>
      <c r="B109" s="20"/>
      <c r="F109" s="19"/>
      <c r="G109" s="16"/>
    </row>
    <row r="110" spans="1:7" ht="12.75">
      <c r="A110" s="20" t="s">
        <v>14</v>
      </c>
      <c r="B110" s="20"/>
      <c r="F110" s="19"/>
      <c r="G110" s="16"/>
    </row>
    <row r="111" spans="1:6" ht="12.75">
      <c r="A111" s="21" t="s">
        <v>25</v>
      </c>
      <c r="B111" s="21"/>
      <c r="C111" s="21"/>
      <c r="D111" s="22"/>
      <c r="E111" s="22"/>
      <c r="F111" s="19"/>
    </row>
    <row r="112" spans="1:7" ht="12.75">
      <c r="A112" s="20" t="s">
        <v>26</v>
      </c>
      <c r="B112" s="20"/>
      <c r="C112">
        <f>B87</f>
        <v>100.7</v>
      </c>
      <c r="F112" s="19">
        <v>0.29</v>
      </c>
      <c r="G112" s="16">
        <f>C112*F112*12</f>
        <v>350.436</v>
      </c>
    </row>
    <row r="113" spans="1:7" ht="12.75">
      <c r="A113" s="20" t="s">
        <v>27</v>
      </c>
      <c r="B113" s="20"/>
      <c r="C113">
        <f>B87</f>
        <v>100.7</v>
      </c>
      <c r="F113" s="19">
        <v>1.43</v>
      </c>
      <c r="G113" s="16">
        <f>C113*F113*12</f>
        <v>1728.0120000000002</v>
      </c>
    </row>
    <row r="114" spans="1:7" ht="12.75">
      <c r="A114" s="20" t="s">
        <v>28</v>
      </c>
      <c r="B114" s="20"/>
      <c r="C114">
        <f>B87</f>
        <v>100.7</v>
      </c>
      <c r="F114" s="19">
        <v>0.42</v>
      </c>
      <c r="G114" s="16">
        <f>C114*F114*12</f>
        <v>507.52799999999996</v>
      </c>
    </row>
    <row r="115" spans="1:7" ht="12.75">
      <c r="A115" s="20" t="s">
        <v>29</v>
      </c>
      <c r="B115" s="20"/>
      <c r="F115" s="19"/>
      <c r="G115">
        <v>0</v>
      </c>
    </row>
    <row r="116" spans="1:7" ht="12.75">
      <c r="A116" s="20" t="s">
        <v>30</v>
      </c>
      <c r="B116" s="20"/>
      <c r="C116">
        <f>B87</f>
        <v>100.7</v>
      </c>
      <c r="F116">
        <v>2.8</v>
      </c>
      <c r="G116" s="16">
        <f>C116*F116*12</f>
        <v>3383.5199999999995</v>
      </c>
    </row>
    <row r="117" spans="1:7" ht="12.75">
      <c r="A117" s="20" t="s">
        <v>23</v>
      </c>
      <c r="B117" s="20"/>
      <c r="C117">
        <f>B87</f>
        <v>100.7</v>
      </c>
      <c r="F117">
        <v>0.22</v>
      </c>
      <c r="G117" s="16">
        <f>C117*F117*12</f>
        <v>265.848</v>
      </c>
    </row>
    <row r="118" spans="1:7" ht="12.75">
      <c r="A118" s="20" t="s">
        <v>31</v>
      </c>
      <c r="B118" s="20"/>
      <c r="G118">
        <v>0</v>
      </c>
    </row>
    <row r="119" spans="1:7" ht="12.75">
      <c r="A119" s="20" t="s">
        <v>32</v>
      </c>
      <c r="B119" s="20"/>
      <c r="G119" s="16">
        <f>D98*1/100</f>
        <v>75.5875</v>
      </c>
    </row>
    <row r="120" spans="1:7" ht="12.75">
      <c r="A120" s="20" t="s">
        <v>33</v>
      </c>
      <c r="B120" s="20"/>
      <c r="G120" s="16">
        <v>0</v>
      </c>
    </row>
    <row r="121" spans="1:7" ht="12.75">
      <c r="A121" s="23"/>
      <c r="B121" s="23"/>
      <c r="G121" s="16"/>
    </row>
    <row r="122" spans="1:7" ht="12.75">
      <c r="A122" s="20" t="s">
        <v>14</v>
      </c>
      <c r="B122" s="20"/>
      <c r="G122" s="16">
        <f>G112+G113+G114+G115+G116+G118+G119+G120</f>
        <v>6045.083499999999</v>
      </c>
    </row>
    <row r="124" spans="2:5" ht="12.75">
      <c r="B124" s="16" t="s">
        <v>34</v>
      </c>
      <c r="C124" s="16">
        <f>G122+G102+G103</f>
        <v>9773.1225</v>
      </c>
      <c r="D124" s="16"/>
      <c r="E124" s="16"/>
    </row>
    <row r="125" spans="1:5" ht="12.75">
      <c r="A125" s="2" t="s">
        <v>35</v>
      </c>
      <c r="B125" s="2"/>
      <c r="C125" s="16">
        <f>C100-C124</f>
        <v>-12155.842499999999</v>
      </c>
      <c r="D125" s="16"/>
      <c r="E125" s="16"/>
    </row>
    <row r="126" spans="1:2" ht="12.75">
      <c r="A126" s="2"/>
      <c r="B126" s="2"/>
    </row>
    <row r="128" spans="1:7" ht="12.75">
      <c r="A128" s="1" t="s">
        <v>0</v>
      </c>
      <c r="B128" s="2" t="s">
        <v>38</v>
      </c>
      <c r="C128" s="2"/>
      <c r="D128" s="1"/>
      <c r="E128" s="1"/>
      <c r="F128" s="1"/>
      <c r="G128" s="1"/>
    </row>
    <row r="129" spans="1:2" ht="12.75">
      <c r="A129" t="s">
        <v>2</v>
      </c>
      <c r="B129">
        <v>100.51</v>
      </c>
    </row>
    <row r="131" spans="1:2" ht="13.5" thickBot="1">
      <c r="A131" s="3"/>
      <c r="B131" s="3"/>
    </row>
    <row r="132" spans="1:7" ht="93.75" thickBot="1">
      <c r="A132" s="4"/>
      <c r="B132" s="5" t="s">
        <v>3</v>
      </c>
      <c r="C132" s="5" t="s">
        <v>4</v>
      </c>
      <c r="D132" s="6" t="s">
        <v>5</v>
      </c>
      <c r="E132" s="7"/>
      <c r="F132" s="8"/>
      <c r="G132" s="5" t="s">
        <v>6</v>
      </c>
    </row>
    <row r="133" spans="1:7" ht="15.75" thickBot="1">
      <c r="A133" s="9" t="s">
        <v>7</v>
      </c>
      <c r="B133" s="10">
        <v>0</v>
      </c>
      <c r="C133" s="10">
        <v>13920.52</v>
      </c>
      <c r="D133" s="6">
        <v>12678.96</v>
      </c>
      <c r="E133" s="7"/>
      <c r="F133" s="8"/>
      <c r="G133" s="10">
        <f>B133+C133-D133</f>
        <v>1241.5600000000013</v>
      </c>
    </row>
    <row r="134" spans="1:7" ht="15.75" thickBot="1">
      <c r="A134" s="9" t="s">
        <v>8</v>
      </c>
      <c r="B134" s="10"/>
      <c r="C134" s="10"/>
      <c r="D134" s="6"/>
      <c r="E134" s="7"/>
      <c r="F134" s="8"/>
      <c r="G134" s="10">
        <f>B134+C134-D134</f>
        <v>0</v>
      </c>
    </row>
    <row r="135" spans="1:7" ht="31.5" thickBot="1">
      <c r="A135" s="9" t="s">
        <v>9</v>
      </c>
      <c r="B135" s="10">
        <v>0</v>
      </c>
      <c r="C135" s="10">
        <v>1909.44</v>
      </c>
      <c r="D135" s="6">
        <v>1744.71</v>
      </c>
      <c r="E135" s="7"/>
      <c r="F135" s="8"/>
      <c r="G135" s="10">
        <f>B135+C135-D135</f>
        <v>164.73000000000002</v>
      </c>
    </row>
    <row r="136" spans="1:7" ht="15.75" thickBot="1">
      <c r="A136" s="9" t="s">
        <v>10</v>
      </c>
      <c r="B136" s="10"/>
      <c r="C136" s="10"/>
      <c r="D136" s="6"/>
      <c r="E136" s="7"/>
      <c r="F136" s="8"/>
      <c r="G136" s="10">
        <f>B136+C136-D136</f>
        <v>0</v>
      </c>
    </row>
    <row r="137" spans="1:7" ht="15.75" thickBot="1">
      <c r="A137" s="9" t="s">
        <v>11</v>
      </c>
      <c r="B137" s="10"/>
      <c r="C137" s="10"/>
      <c r="D137" s="6"/>
      <c r="E137" s="7"/>
      <c r="F137" s="11"/>
      <c r="G137" s="10">
        <f>B137+C137-F137</f>
        <v>0</v>
      </c>
    </row>
    <row r="138" spans="1:7" ht="15.75" thickBot="1">
      <c r="A138" s="9" t="s">
        <v>12</v>
      </c>
      <c r="B138" s="10">
        <v>0</v>
      </c>
      <c r="C138" s="10">
        <v>0</v>
      </c>
      <c r="D138" s="6">
        <v>0</v>
      </c>
      <c r="E138" s="7"/>
      <c r="F138" s="8"/>
      <c r="G138" s="10">
        <f>B138+C138-D138</f>
        <v>0</v>
      </c>
    </row>
    <row r="139" spans="1:7" ht="15.75" thickBot="1">
      <c r="A139" s="12" t="s">
        <v>13</v>
      </c>
      <c r="B139" s="10">
        <v>0</v>
      </c>
      <c r="C139" s="10">
        <v>0</v>
      </c>
      <c r="D139" s="6">
        <v>0</v>
      </c>
      <c r="E139" s="7"/>
      <c r="F139" s="8"/>
      <c r="G139" s="10">
        <f>B139+C139-D139</f>
        <v>0</v>
      </c>
    </row>
    <row r="140" spans="1:7" ht="15.75" thickBot="1">
      <c r="A140" s="9" t="s">
        <v>14</v>
      </c>
      <c r="B140" s="10">
        <f>B133+B134+B135+B136+B138+B139+B137</f>
        <v>0</v>
      </c>
      <c r="C140" s="10">
        <f>C133+C135+C139</f>
        <v>15829.960000000001</v>
      </c>
      <c r="D140" s="6">
        <f>D133+D135+D139</f>
        <v>14423.669999999998</v>
      </c>
      <c r="E140" s="7"/>
      <c r="F140" s="8"/>
      <c r="G140" s="10">
        <f>B140+C140-D140</f>
        <v>1406.2900000000027</v>
      </c>
    </row>
    <row r="141" spans="1:3" ht="15.75" thickBot="1">
      <c r="A141" s="3" t="s">
        <v>15</v>
      </c>
      <c r="B141" s="3"/>
      <c r="C141" s="13">
        <v>2759.25</v>
      </c>
    </row>
    <row r="142" spans="1:3" ht="12.75">
      <c r="A142" s="2" t="s">
        <v>16</v>
      </c>
      <c r="B142" s="2"/>
      <c r="C142">
        <f>D133+C141</f>
        <v>15438.21</v>
      </c>
    </row>
    <row r="143" spans="1:7" ht="12.75">
      <c r="A143" s="14"/>
      <c r="B143" s="14"/>
      <c r="C143" s="15"/>
      <c r="D143" s="15"/>
      <c r="E143" s="15"/>
      <c r="G143" t="s">
        <v>17</v>
      </c>
    </row>
    <row r="144" spans="1:7" ht="12.75">
      <c r="A144" s="2" t="s">
        <v>18</v>
      </c>
      <c r="B144" s="2"/>
      <c r="F144" s="16">
        <v>2</v>
      </c>
      <c r="G144" s="16">
        <f>D140*F144/100</f>
        <v>288.47339999999997</v>
      </c>
    </row>
    <row r="145" spans="1:7" ht="12.75">
      <c r="A145" s="17" t="s">
        <v>19</v>
      </c>
      <c r="B145" s="17"/>
      <c r="C145">
        <f>B129</f>
        <v>100.51</v>
      </c>
      <c r="F145" s="18">
        <v>2.96</v>
      </c>
      <c r="G145" s="16">
        <f>C145*F145*12</f>
        <v>3570.1152</v>
      </c>
    </row>
    <row r="146" spans="1:7" ht="12.75">
      <c r="A146" s="2" t="s">
        <v>18</v>
      </c>
      <c r="B146" s="2"/>
      <c r="F146" s="19"/>
      <c r="G146" s="16"/>
    </row>
    <row r="147" spans="1:7" ht="12.75">
      <c r="A147" s="2" t="s">
        <v>20</v>
      </c>
      <c r="B147" s="2"/>
      <c r="F147" s="19"/>
      <c r="G147" s="16"/>
    </row>
    <row r="148" spans="1:7" ht="12.75">
      <c r="A148" s="2" t="s">
        <v>21</v>
      </c>
      <c r="B148" s="2"/>
      <c r="F148" s="19"/>
      <c r="G148" s="16"/>
    </row>
    <row r="149" spans="1:7" ht="12.75">
      <c r="A149" s="20" t="s">
        <v>22</v>
      </c>
      <c r="B149" s="20"/>
      <c r="F149" s="19"/>
      <c r="G149" s="16"/>
    </row>
    <row r="150" spans="1:7" ht="12.75">
      <c r="A150" s="20" t="s">
        <v>23</v>
      </c>
      <c r="B150" s="20"/>
      <c r="F150" s="19"/>
      <c r="G150" s="16"/>
    </row>
    <row r="151" spans="1:7" ht="12.75">
      <c r="A151" s="20" t="s">
        <v>24</v>
      </c>
      <c r="B151" s="20"/>
      <c r="F151" s="19"/>
      <c r="G151" s="16"/>
    </row>
    <row r="152" spans="1:7" ht="12.75">
      <c r="A152" s="20" t="s">
        <v>14</v>
      </c>
      <c r="B152" s="20"/>
      <c r="F152" s="19"/>
      <c r="G152" s="16"/>
    </row>
    <row r="153" spans="1:6" ht="12.75">
      <c r="A153" s="21" t="s">
        <v>25</v>
      </c>
      <c r="B153" s="21"/>
      <c r="C153" s="21"/>
      <c r="D153" s="22"/>
      <c r="E153" s="22"/>
      <c r="F153" s="19"/>
    </row>
    <row r="154" spans="1:7" ht="12.75">
      <c r="A154" s="20" t="s">
        <v>26</v>
      </c>
      <c r="B154" s="20"/>
      <c r="C154">
        <f>B129</f>
        <v>100.51</v>
      </c>
      <c r="F154" s="19">
        <v>0.29</v>
      </c>
      <c r="G154" s="16">
        <f>C154*F154*12</f>
        <v>349.7748</v>
      </c>
    </row>
    <row r="155" spans="1:7" ht="12.75">
      <c r="A155" s="20" t="s">
        <v>27</v>
      </c>
      <c r="B155" s="20"/>
      <c r="C155">
        <f>B129</f>
        <v>100.51</v>
      </c>
      <c r="F155" s="19">
        <v>1.43</v>
      </c>
      <c r="G155" s="16">
        <f>C155*F155*12</f>
        <v>1724.7516</v>
      </c>
    </row>
    <row r="156" spans="1:7" ht="12.75">
      <c r="A156" s="20" t="s">
        <v>28</v>
      </c>
      <c r="B156" s="20"/>
      <c r="C156">
        <f>B129</f>
        <v>100.51</v>
      </c>
      <c r="F156" s="19">
        <v>0.42</v>
      </c>
      <c r="G156" s="16">
        <f>C156*F156*12</f>
        <v>506.57039999999995</v>
      </c>
    </row>
    <row r="157" spans="1:7" ht="12.75">
      <c r="A157" s="20" t="s">
        <v>29</v>
      </c>
      <c r="B157" s="20"/>
      <c r="F157" s="19"/>
      <c r="G157">
        <v>0</v>
      </c>
    </row>
    <row r="158" spans="1:7" ht="12.75">
      <c r="A158" s="20" t="s">
        <v>30</v>
      </c>
      <c r="B158" s="20"/>
      <c r="C158">
        <f>B129</f>
        <v>100.51</v>
      </c>
      <c r="F158">
        <v>2.8</v>
      </c>
      <c r="G158" s="16">
        <v>8854.29</v>
      </c>
    </row>
    <row r="159" spans="1:7" ht="12.75">
      <c r="A159" s="20" t="s">
        <v>23</v>
      </c>
      <c r="B159" s="20"/>
      <c r="C159">
        <f>B129</f>
        <v>100.51</v>
      </c>
      <c r="F159">
        <v>0.22</v>
      </c>
      <c r="G159" s="16">
        <f>C159*F159*12</f>
        <v>265.3464</v>
      </c>
    </row>
    <row r="160" spans="1:7" ht="12.75">
      <c r="A160" s="20" t="s">
        <v>31</v>
      </c>
      <c r="B160" s="20"/>
      <c r="G160">
        <v>0</v>
      </c>
    </row>
    <row r="161" spans="1:7" ht="12.75">
      <c r="A161" s="20" t="s">
        <v>32</v>
      </c>
      <c r="B161" s="20"/>
      <c r="G161" s="16">
        <f>D140*1/100</f>
        <v>144.23669999999998</v>
      </c>
    </row>
    <row r="162" spans="1:7" ht="12.75">
      <c r="A162" s="20" t="s">
        <v>33</v>
      </c>
      <c r="B162" s="20"/>
      <c r="G162" s="16">
        <v>0</v>
      </c>
    </row>
    <row r="163" spans="1:7" ht="12.75">
      <c r="A163" s="23"/>
      <c r="B163" s="23"/>
      <c r="G163" s="16"/>
    </row>
    <row r="164" spans="1:7" ht="12.75">
      <c r="A164" s="20" t="s">
        <v>14</v>
      </c>
      <c r="B164" s="20"/>
      <c r="G164" s="16">
        <f>G154+G155+G156+G157+G158+G160+G161+G162</f>
        <v>11579.6235</v>
      </c>
    </row>
    <row r="166" spans="2:5" ht="12.75">
      <c r="B166" s="16" t="s">
        <v>34</v>
      </c>
      <c r="C166" s="16">
        <f>G164+G144+G145</f>
        <v>15438.2121</v>
      </c>
      <c r="D166" s="16"/>
      <c r="E166" s="16"/>
    </row>
    <row r="167" spans="1:5" ht="12.75">
      <c r="A167" s="2" t="s">
        <v>35</v>
      </c>
      <c r="B167" s="2"/>
      <c r="C167" s="16">
        <f>C142-C166</f>
        <v>-0.00210000000151922</v>
      </c>
      <c r="D167" s="16"/>
      <c r="E167" s="16"/>
    </row>
    <row r="168" spans="1:2" ht="12.75">
      <c r="A168" s="2"/>
      <c r="B168" s="2"/>
    </row>
    <row r="170" spans="1:7" ht="12.75">
      <c r="A170" s="1" t="s">
        <v>0</v>
      </c>
      <c r="B170" s="2" t="s">
        <v>39</v>
      </c>
      <c r="C170" s="2"/>
      <c r="D170" s="1"/>
      <c r="E170" s="1"/>
      <c r="F170" s="1"/>
      <c r="G170" s="1"/>
    </row>
    <row r="171" spans="1:2" ht="12.75">
      <c r="A171" t="s">
        <v>2</v>
      </c>
      <c r="B171">
        <v>99.91</v>
      </c>
    </row>
    <row r="173" spans="1:2" ht="13.5" thickBot="1">
      <c r="A173" s="3"/>
      <c r="B173" s="3"/>
    </row>
    <row r="174" spans="1:7" ht="93.75" thickBot="1">
      <c r="A174" s="4"/>
      <c r="B174" s="5" t="s">
        <v>3</v>
      </c>
      <c r="C174" s="5" t="s">
        <v>4</v>
      </c>
      <c r="D174" s="6" t="s">
        <v>5</v>
      </c>
      <c r="E174" s="7"/>
      <c r="F174" s="8"/>
      <c r="G174" s="5" t="s">
        <v>6</v>
      </c>
    </row>
    <row r="175" spans="1:7" ht="15.75" thickBot="1">
      <c r="A175" s="9" t="s">
        <v>7</v>
      </c>
      <c r="B175" s="10">
        <v>-3.27</v>
      </c>
      <c r="C175" s="10">
        <v>13607.76</v>
      </c>
      <c r="D175" s="6">
        <v>12405.57</v>
      </c>
      <c r="E175" s="7"/>
      <c r="F175" s="8"/>
      <c r="G175" s="10">
        <f>B175+C175-D175</f>
        <v>1198.92</v>
      </c>
    </row>
    <row r="176" spans="1:7" ht="15.75" thickBot="1">
      <c r="A176" s="9" t="s">
        <v>8</v>
      </c>
      <c r="B176" s="10"/>
      <c r="C176" s="10"/>
      <c r="D176" s="6"/>
      <c r="E176" s="7"/>
      <c r="F176" s="8"/>
      <c r="G176" s="10">
        <f>B176+C176-D176</f>
        <v>0</v>
      </c>
    </row>
    <row r="177" spans="1:7" ht="31.5" thickBot="1">
      <c r="A177" s="9" t="s">
        <v>9</v>
      </c>
      <c r="B177" s="10">
        <v>-0.63</v>
      </c>
      <c r="C177" s="10">
        <v>2545.92</v>
      </c>
      <c r="D177" s="6">
        <v>2325.65</v>
      </c>
      <c r="E177" s="7"/>
      <c r="F177" s="8"/>
      <c r="G177" s="10">
        <f>B177+C177-D177</f>
        <v>219.63999999999987</v>
      </c>
    </row>
    <row r="178" spans="1:7" ht="15.75" thickBot="1">
      <c r="A178" s="9" t="s">
        <v>10</v>
      </c>
      <c r="B178" s="10"/>
      <c r="C178" s="10"/>
      <c r="D178" s="6"/>
      <c r="E178" s="7"/>
      <c r="F178" s="8"/>
      <c r="G178" s="10">
        <f>B178+C178-D178</f>
        <v>0</v>
      </c>
    </row>
    <row r="179" spans="1:7" ht="15.75" thickBot="1">
      <c r="A179" s="9" t="s">
        <v>11</v>
      </c>
      <c r="B179" s="10"/>
      <c r="C179" s="10"/>
      <c r="D179" s="6"/>
      <c r="E179" s="7"/>
      <c r="F179" s="11"/>
      <c r="G179" s="10">
        <f>B179+C179-F179</f>
        <v>0</v>
      </c>
    </row>
    <row r="180" spans="1:7" ht="15.75" thickBot="1">
      <c r="A180" s="9" t="s">
        <v>12</v>
      </c>
      <c r="B180" s="10">
        <v>0</v>
      </c>
      <c r="C180" s="10">
        <v>0</v>
      </c>
      <c r="D180" s="6">
        <v>0</v>
      </c>
      <c r="E180" s="7"/>
      <c r="F180" s="8"/>
      <c r="G180" s="10">
        <f>B180+C180-D180</f>
        <v>0</v>
      </c>
    </row>
    <row r="181" spans="1:7" ht="15.75" thickBot="1">
      <c r="A181" s="12" t="s">
        <v>13</v>
      </c>
      <c r="B181" s="10">
        <v>0</v>
      </c>
      <c r="C181" s="10">
        <v>0</v>
      </c>
      <c r="D181" s="6">
        <v>0</v>
      </c>
      <c r="E181" s="7"/>
      <c r="F181" s="8"/>
      <c r="G181" s="10">
        <f>B181+C181-D181</f>
        <v>0</v>
      </c>
    </row>
    <row r="182" spans="1:7" ht="15.75" thickBot="1">
      <c r="A182" s="9" t="s">
        <v>14</v>
      </c>
      <c r="B182" s="10">
        <f>B175+B176+B177+B178+B180+B181+B179</f>
        <v>-3.9</v>
      </c>
      <c r="C182" s="10">
        <f>C175+C177+C181</f>
        <v>16153.68</v>
      </c>
      <c r="D182" s="6">
        <f>D175+D177+D181</f>
        <v>14731.22</v>
      </c>
      <c r="E182" s="7"/>
      <c r="F182" s="8"/>
      <c r="G182" s="10">
        <f>B182+C182-D182</f>
        <v>1418.5600000000013</v>
      </c>
    </row>
    <row r="183" spans="1:3" ht="15.75" thickBot="1">
      <c r="A183" s="3" t="s">
        <v>15</v>
      </c>
      <c r="B183" s="3"/>
      <c r="C183" s="13">
        <v>3572.67</v>
      </c>
    </row>
    <row r="184" spans="1:3" ht="12.75">
      <c r="A184" s="2" t="s">
        <v>16</v>
      </c>
      <c r="B184" s="2"/>
      <c r="C184">
        <f>D175+C183</f>
        <v>15978.24</v>
      </c>
    </row>
    <row r="185" spans="1:7" ht="12.75">
      <c r="A185" s="14"/>
      <c r="B185" s="14"/>
      <c r="C185" s="15"/>
      <c r="D185" s="15"/>
      <c r="E185" s="15"/>
      <c r="G185" t="s">
        <v>17</v>
      </c>
    </row>
    <row r="186" spans="1:7" ht="12.75">
      <c r="A186" s="2" t="s">
        <v>18</v>
      </c>
      <c r="B186" s="2"/>
      <c r="F186" s="16">
        <v>2</v>
      </c>
      <c r="G186" s="16">
        <f>D182*F186/100</f>
        <v>294.6244</v>
      </c>
    </row>
    <row r="187" spans="1:7" ht="12.75">
      <c r="A187" s="17" t="s">
        <v>19</v>
      </c>
      <c r="B187" s="17"/>
      <c r="C187">
        <f>B171</f>
        <v>99.91</v>
      </c>
      <c r="F187" s="18">
        <v>2.96</v>
      </c>
      <c r="G187" s="16">
        <f>C187*F187*12</f>
        <v>3548.8031999999994</v>
      </c>
    </row>
    <row r="188" spans="1:7" ht="12.75">
      <c r="A188" s="2" t="s">
        <v>18</v>
      </c>
      <c r="B188" s="2"/>
      <c r="F188" s="19"/>
      <c r="G188" s="16"/>
    </row>
    <row r="189" spans="1:7" ht="12.75">
      <c r="A189" s="2" t="s">
        <v>20</v>
      </c>
      <c r="B189" s="2"/>
      <c r="F189" s="19"/>
      <c r="G189" s="16"/>
    </row>
    <row r="190" spans="1:7" ht="12.75">
      <c r="A190" s="2" t="s">
        <v>21</v>
      </c>
      <c r="B190" s="2"/>
      <c r="F190" s="19"/>
      <c r="G190" s="16"/>
    </row>
    <row r="191" spans="1:7" ht="12.75">
      <c r="A191" s="20" t="s">
        <v>22</v>
      </c>
      <c r="B191" s="20"/>
      <c r="F191" s="19"/>
      <c r="G191" s="16"/>
    </row>
    <row r="192" spans="1:7" ht="12.75">
      <c r="A192" s="20" t="s">
        <v>23</v>
      </c>
      <c r="B192" s="20"/>
      <c r="F192" s="19"/>
      <c r="G192" s="16"/>
    </row>
    <row r="193" spans="1:7" ht="12.75">
      <c r="A193" s="20" t="s">
        <v>24</v>
      </c>
      <c r="B193" s="20"/>
      <c r="F193" s="19"/>
      <c r="G193" s="16"/>
    </row>
    <row r="194" spans="1:7" ht="12.75">
      <c r="A194" s="20" t="s">
        <v>14</v>
      </c>
      <c r="B194" s="20"/>
      <c r="F194" s="19"/>
      <c r="G194" s="16"/>
    </row>
    <row r="195" spans="1:6" ht="12.75">
      <c r="A195" s="21" t="s">
        <v>25</v>
      </c>
      <c r="B195" s="21"/>
      <c r="C195" s="21"/>
      <c r="D195" s="22"/>
      <c r="E195" s="22"/>
      <c r="F195" s="19"/>
    </row>
    <row r="196" spans="1:7" ht="12.75">
      <c r="A196" s="20" t="s">
        <v>26</v>
      </c>
      <c r="B196" s="20"/>
      <c r="C196">
        <f>B171</f>
        <v>99.91</v>
      </c>
      <c r="F196" s="19">
        <v>0.29</v>
      </c>
      <c r="G196" s="16">
        <f>C196*F196*12</f>
        <v>347.68679999999995</v>
      </c>
    </row>
    <row r="197" spans="1:7" ht="12.75">
      <c r="A197" s="20" t="s">
        <v>27</v>
      </c>
      <c r="B197" s="20"/>
      <c r="C197">
        <f>B171</f>
        <v>99.91</v>
      </c>
      <c r="F197" s="19">
        <v>1.43</v>
      </c>
      <c r="G197" s="16">
        <f>C197*F197*12</f>
        <v>1714.4555999999998</v>
      </c>
    </row>
    <row r="198" spans="1:7" ht="12.75">
      <c r="A198" s="20" t="s">
        <v>28</v>
      </c>
      <c r="B198" s="20"/>
      <c r="C198">
        <f>B171</f>
        <v>99.91</v>
      </c>
      <c r="F198" s="19">
        <v>0.42</v>
      </c>
      <c r="G198" s="16">
        <f>C198*F198*12</f>
        <v>503.54639999999995</v>
      </c>
    </row>
    <row r="199" spans="1:7" ht="12.75">
      <c r="A199" s="20" t="s">
        <v>29</v>
      </c>
      <c r="B199" s="20"/>
      <c r="F199" s="19"/>
      <c r="G199">
        <v>0</v>
      </c>
    </row>
    <row r="200" spans="1:7" ht="12.75">
      <c r="A200" s="20" t="s">
        <v>30</v>
      </c>
      <c r="B200" s="20"/>
      <c r="C200">
        <f>B171</f>
        <v>99.91</v>
      </c>
      <c r="F200">
        <v>2.8</v>
      </c>
      <c r="G200" s="16">
        <v>9421.81</v>
      </c>
    </row>
    <row r="201" spans="1:7" ht="12.75">
      <c r="A201" s="20" t="s">
        <v>23</v>
      </c>
      <c r="B201" s="20"/>
      <c r="C201">
        <f>B171</f>
        <v>99.91</v>
      </c>
      <c r="F201">
        <v>0.22</v>
      </c>
      <c r="G201" s="16">
        <f>C201*F201*12</f>
        <v>263.7624</v>
      </c>
    </row>
    <row r="202" spans="1:7" ht="12.75">
      <c r="A202" s="20" t="s">
        <v>31</v>
      </c>
      <c r="B202" s="20"/>
      <c r="G202">
        <v>0</v>
      </c>
    </row>
    <row r="203" spans="1:7" ht="12.75">
      <c r="A203" s="20" t="s">
        <v>32</v>
      </c>
      <c r="B203" s="20"/>
      <c r="G203" s="16">
        <f>D182*1/100</f>
        <v>147.3122</v>
      </c>
    </row>
    <row r="204" spans="1:7" ht="12.75">
      <c r="A204" s="20" t="s">
        <v>33</v>
      </c>
      <c r="B204" s="20"/>
      <c r="G204" s="16">
        <v>0</v>
      </c>
    </row>
    <row r="205" spans="1:7" ht="12.75">
      <c r="A205" s="23"/>
      <c r="B205" s="23"/>
      <c r="G205" s="16"/>
    </row>
    <row r="206" spans="1:7" ht="12.75">
      <c r="A206" s="20" t="s">
        <v>14</v>
      </c>
      <c r="B206" s="20"/>
      <c r="G206" s="16">
        <f>G196+G197+G198+G199+G200+G202+G203+G204</f>
        <v>12134.811</v>
      </c>
    </row>
    <row r="208" spans="2:5" ht="12.75">
      <c r="B208" s="16" t="s">
        <v>34</v>
      </c>
      <c r="C208" s="16">
        <f>G206+G186+G187</f>
        <v>15978.2386</v>
      </c>
      <c r="D208" s="16"/>
      <c r="E208" s="16"/>
    </row>
    <row r="209" spans="1:5" ht="12.75">
      <c r="A209" s="2" t="s">
        <v>35</v>
      </c>
      <c r="B209" s="2"/>
      <c r="C209" s="16">
        <f>C184-C208</f>
        <v>0.001399999999193824</v>
      </c>
      <c r="D209" s="16"/>
      <c r="E209" s="16"/>
    </row>
    <row r="210" spans="1:2" ht="12.75">
      <c r="A210" s="2"/>
      <c r="B210" s="2"/>
    </row>
    <row r="212" spans="1:7" ht="12.75">
      <c r="A212" s="1" t="s">
        <v>0</v>
      </c>
      <c r="B212" s="2" t="s">
        <v>40</v>
      </c>
      <c r="C212" s="2"/>
      <c r="D212" s="1"/>
      <c r="E212" s="1"/>
      <c r="F212" s="1"/>
      <c r="G212" s="1"/>
    </row>
    <row r="213" spans="1:2" ht="12.75">
      <c r="A213" t="s">
        <v>2</v>
      </c>
      <c r="B213">
        <v>99.24</v>
      </c>
    </row>
    <row r="215" spans="1:2" ht="13.5" thickBot="1">
      <c r="A215" s="3"/>
      <c r="B215" s="3"/>
    </row>
    <row r="216" spans="1:7" ht="93.75" thickBot="1">
      <c r="A216" s="4"/>
      <c r="B216" s="5" t="s">
        <v>3</v>
      </c>
      <c r="C216" s="5" t="s">
        <v>4</v>
      </c>
      <c r="D216" s="6" t="s">
        <v>5</v>
      </c>
      <c r="E216" s="7"/>
      <c r="F216" s="8"/>
      <c r="G216" s="5" t="s">
        <v>6</v>
      </c>
    </row>
    <row r="217" spans="1:7" ht="15.75" thickBot="1">
      <c r="A217" s="9" t="s">
        <v>7</v>
      </c>
      <c r="B217" s="10">
        <v>1061.86</v>
      </c>
      <c r="C217" s="10">
        <v>13516.44</v>
      </c>
      <c r="D217" s="6">
        <v>13387.42</v>
      </c>
      <c r="E217" s="7"/>
      <c r="F217" s="8"/>
      <c r="G217" s="10">
        <f>B217+C217-D217</f>
        <v>1190.880000000001</v>
      </c>
    </row>
    <row r="218" spans="1:7" ht="15.75" thickBot="1">
      <c r="A218" s="9" t="s">
        <v>8</v>
      </c>
      <c r="B218" s="10"/>
      <c r="C218" s="10"/>
      <c r="D218" s="6"/>
      <c r="E218" s="7"/>
      <c r="F218" s="8"/>
      <c r="G218" s="10">
        <f>B218+C218-D218</f>
        <v>0</v>
      </c>
    </row>
    <row r="219" spans="1:7" ht="31.5" thickBot="1">
      <c r="A219" s="9" t="s">
        <v>9</v>
      </c>
      <c r="B219" s="10">
        <v>204.68</v>
      </c>
      <c r="C219" s="10">
        <v>2495.81</v>
      </c>
      <c r="D219" s="6">
        <v>2480.85</v>
      </c>
      <c r="E219" s="7"/>
      <c r="F219" s="8"/>
      <c r="G219" s="10">
        <f>B219+C219-D219</f>
        <v>219.63999999999987</v>
      </c>
    </row>
    <row r="220" spans="1:7" ht="15.75" thickBot="1">
      <c r="A220" s="9" t="s">
        <v>10</v>
      </c>
      <c r="B220" s="10"/>
      <c r="C220" s="10"/>
      <c r="D220" s="6"/>
      <c r="E220" s="7"/>
      <c r="F220" s="8"/>
      <c r="G220" s="10">
        <f>B220+C220-D220</f>
        <v>0</v>
      </c>
    </row>
    <row r="221" spans="1:7" ht="15.75" thickBot="1">
      <c r="A221" s="9" t="s">
        <v>11</v>
      </c>
      <c r="B221" s="10"/>
      <c r="C221" s="10"/>
      <c r="D221" s="6"/>
      <c r="E221" s="7"/>
      <c r="F221" s="11"/>
      <c r="G221" s="10">
        <f>B221+C221-F221</f>
        <v>0</v>
      </c>
    </row>
    <row r="222" spans="1:7" ht="15.75" thickBot="1">
      <c r="A222" s="9" t="s">
        <v>12</v>
      </c>
      <c r="B222" s="10">
        <v>0</v>
      </c>
      <c r="C222" s="10">
        <v>0</v>
      </c>
      <c r="D222" s="6">
        <v>0</v>
      </c>
      <c r="E222" s="7"/>
      <c r="F222" s="8"/>
      <c r="G222" s="10">
        <f>B222+C222-D222</f>
        <v>0</v>
      </c>
    </row>
    <row r="223" spans="1:7" ht="15.75" thickBot="1">
      <c r="A223" s="12" t="s">
        <v>13</v>
      </c>
      <c r="B223" s="10">
        <v>0</v>
      </c>
      <c r="C223" s="10">
        <v>0</v>
      </c>
      <c r="D223" s="6">
        <v>0</v>
      </c>
      <c r="E223" s="7"/>
      <c r="F223" s="8"/>
      <c r="G223" s="10">
        <f>B223+C223-D223</f>
        <v>0</v>
      </c>
    </row>
    <row r="224" spans="1:7" ht="15.75" thickBot="1">
      <c r="A224" s="9" t="s">
        <v>14</v>
      </c>
      <c r="B224" s="10">
        <f>B217+B218+B219+B220+B222+B223+B221</f>
        <v>1266.54</v>
      </c>
      <c r="C224" s="10">
        <f>C217+C219+C223</f>
        <v>16012.25</v>
      </c>
      <c r="D224" s="6">
        <f>D217+D219+D223</f>
        <v>15868.27</v>
      </c>
      <c r="E224" s="7"/>
      <c r="F224" s="8"/>
      <c r="G224" s="10">
        <f>B224+C224-D224</f>
        <v>1410.5200000000004</v>
      </c>
    </row>
    <row r="225" spans="1:3" ht="15.75" thickBot="1">
      <c r="A225" s="3" t="s">
        <v>15</v>
      </c>
      <c r="B225" s="3"/>
      <c r="C225" s="13">
        <v>-1773.55</v>
      </c>
    </row>
    <row r="226" spans="1:3" ht="12.75">
      <c r="A226" s="2" t="s">
        <v>16</v>
      </c>
      <c r="B226" s="2"/>
      <c r="C226">
        <f>D217+C225</f>
        <v>11613.87</v>
      </c>
    </row>
    <row r="227" spans="1:7" ht="12.75">
      <c r="A227" s="14"/>
      <c r="B227" s="14"/>
      <c r="C227" s="15"/>
      <c r="D227" s="15"/>
      <c r="E227" s="15"/>
      <c r="G227" t="s">
        <v>17</v>
      </c>
    </row>
    <row r="228" spans="1:7" ht="12.75">
      <c r="A228" s="2" t="s">
        <v>18</v>
      </c>
      <c r="B228" s="2"/>
      <c r="F228" s="16">
        <v>2</v>
      </c>
      <c r="G228" s="16">
        <f>D224*F228/100</f>
        <v>317.3654</v>
      </c>
    </row>
    <row r="229" spans="1:7" ht="12.75">
      <c r="A229" s="17" t="s">
        <v>19</v>
      </c>
      <c r="B229" s="17"/>
      <c r="C229">
        <f>B213</f>
        <v>99.24</v>
      </c>
      <c r="F229" s="18">
        <v>2.96</v>
      </c>
      <c r="G229" s="16">
        <f>C229*F229*12</f>
        <v>3525.0047999999997</v>
      </c>
    </row>
    <row r="230" spans="1:7" ht="12.75">
      <c r="A230" s="2" t="s">
        <v>18</v>
      </c>
      <c r="B230" s="2"/>
      <c r="F230" s="19"/>
      <c r="G230" s="16"/>
    </row>
    <row r="231" spans="1:7" ht="12.75">
      <c r="A231" s="2" t="s">
        <v>20</v>
      </c>
      <c r="B231" s="2"/>
      <c r="F231" s="19"/>
      <c r="G231" s="16"/>
    </row>
    <row r="232" spans="1:7" ht="12.75">
      <c r="A232" s="2" t="s">
        <v>21</v>
      </c>
      <c r="B232" s="2"/>
      <c r="F232" s="19"/>
      <c r="G232" s="16"/>
    </row>
    <row r="233" spans="1:7" ht="12.75">
      <c r="A233" s="20" t="s">
        <v>22</v>
      </c>
      <c r="B233" s="20"/>
      <c r="F233" s="19"/>
      <c r="G233" s="16"/>
    </row>
    <row r="234" spans="1:7" ht="12.75">
      <c r="A234" s="20" t="s">
        <v>23</v>
      </c>
      <c r="B234" s="20"/>
      <c r="F234" s="19"/>
      <c r="G234" s="16"/>
    </row>
    <row r="235" spans="1:7" ht="12.75">
      <c r="A235" s="20" t="s">
        <v>24</v>
      </c>
      <c r="B235" s="20"/>
      <c r="F235" s="19"/>
      <c r="G235" s="16"/>
    </row>
    <row r="236" spans="1:7" ht="12.75">
      <c r="A236" s="20" t="s">
        <v>14</v>
      </c>
      <c r="B236" s="20"/>
      <c r="F236" s="19"/>
      <c r="G236" s="16"/>
    </row>
    <row r="237" spans="1:6" ht="12.75">
      <c r="A237" s="21" t="s">
        <v>25</v>
      </c>
      <c r="B237" s="21"/>
      <c r="C237" s="21"/>
      <c r="D237" s="22"/>
      <c r="E237" s="22"/>
      <c r="F237" s="19"/>
    </row>
    <row r="238" spans="1:7" ht="12.75">
      <c r="A238" s="20" t="s">
        <v>26</v>
      </c>
      <c r="B238" s="20"/>
      <c r="C238">
        <f>B213</f>
        <v>99.24</v>
      </c>
      <c r="F238" s="19">
        <v>0.29</v>
      </c>
      <c r="G238" s="16">
        <f>C238*F238*12</f>
        <v>345.35519999999997</v>
      </c>
    </row>
    <row r="239" spans="1:7" ht="12.75">
      <c r="A239" s="20" t="s">
        <v>27</v>
      </c>
      <c r="B239" s="20"/>
      <c r="C239">
        <f>B213</f>
        <v>99.24</v>
      </c>
      <c r="F239" s="19">
        <v>1.43</v>
      </c>
      <c r="G239" s="16">
        <f>C239*F239*12</f>
        <v>1702.9584</v>
      </c>
    </row>
    <row r="240" spans="1:7" ht="12.75">
      <c r="A240" s="20" t="s">
        <v>28</v>
      </c>
      <c r="B240" s="20"/>
      <c r="C240">
        <f>B213</f>
        <v>99.24</v>
      </c>
      <c r="F240" s="19">
        <v>0.42</v>
      </c>
      <c r="G240" s="16">
        <f>C240*F240*12</f>
        <v>500.16959999999995</v>
      </c>
    </row>
    <row r="241" spans="1:7" ht="12.75">
      <c r="A241" s="20" t="s">
        <v>29</v>
      </c>
      <c r="B241" s="20"/>
      <c r="F241" s="19"/>
      <c r="G241">
        <v>0</v>
      </c>
    </row>
    <row r="242" spans="1:7" ht="12.75">
      <c r="A242" s="20" t="s">
        <v>30</v>
      </c>
      <c r="B242" s="20"/>
      <c r="C242">
        <f>B213</f>
        <v>99.24</v>
      </c>
      <c r="F242">
        <v>2.8</v>
      </c>
      <c r="G242" s="16">
        <v>5064.33</v>
      </c>
    </row>
    <row r="243" spans="1:7" ht="12.75">
      <c r="A243" s="20" t="s">
        <v>23</v>
      </c>
      <c r="B243" s="20"/>
      <c r="C243">
        <f>B213</f>
        <v>99.24</v>
      </c>
      <c r="F243">
        <v>0.22</v>
      </c>
      <c r="G243" s="16">
        <f>C243*F243*12</f>
        <v>261.9936</v>
      </c>
    </row>
    <row r="244" spans="1:7" ht="12.75">
      <c r="A244" s="20" t="s">
        <v>31</v>
      </c>
      <c r="B244" s="20"/>
      <c r="G244">
        <v>0</v>
      </c>
    </row>
    <row r="245" spans="1:7" ht="12.75">
      <c r="A245" s="20" t="s">
        <v>32</v>
      </c>
      <c r="B245" s="20"/>
      <c r="G245" s="16">
        <f>D224*1/100</f>
        <v>158.6827</v>
      </c>
    </row>
    <row r="246" spans="1:7" ht="12.75">
      <c r="A246" s="20" t="s">
        <v>33</v>
      </c>
      <c r="B246" s="20"/>
      <c r="G246" s="16">
        <v>0</v>
      </c>
    </row>
    <row r="247" spans="1:7" ht="12.75">
      <c r="A247" s="23"/>
      <c r="B247" s="23"/>
      <c r="G247" s="16"/>
    </row>
    <row r="248" spans="1:7" ht="12.75">
      <c r="A248" s="20" t="s">
        <v>14</v>
      </c>
      <c r="B248" s="20"/>
      <c r="G248" s="16">
        <f>G238+G239+G240+G241+G242+G244+G245+G246</f>
        <v>7771.4959</v>
      </c>
    </row>
    <row r="250" spans="2:5" ht="12.75">
      <c r="B250" s="16" t="s">
        <v>34</v>
      </c>
      <c r="C250" s="16">
        <f>G248+G228+G229</f>
        <v>11613.8661</v>
      </c>
      <c r="D250" s="16"/>
      <c r="E250" s="16"/>
    </row>
    <row r="251" spans="1:5" ht="12.75">
      <c r="A251" s="2" t="s">
        <v>35</v>
      </c>
      <c r="B251" s="2"/>
      <c r="C251" s="16">
        <f>C226-C250</f>
        <v>0.0039000000015221303</v>
      </c>
      <c r="D251" s="16"/>
      <c r="E251" s="16"/>
    </row>
    <row r="252" spans="1:2" ht="12.75">
      <c r="A252" s="2"/>
      <c r="B252" s="2"/>
    </row>
    <row r="254" spans="1:7" ht="12.75">
      <c r="A254" s="1" t="s">
        <v>0</v>
      </c>
      <c r="B254" s="2" t="s">
        <v>41</v>
      </c>
      <c r="C254" s="2"/>
      <c r="D254" s="1"/>
      <c r="E254" s="1"/>
      <c r="F254" s="1"/>
      <c r="G254" s="1"/>
    </row>
    <row r="255" spans="1:2" ht="12.75">
      <c r="A255" t="s">
        <v>2</v>
      </c>
      <c r="B255">
        <v>100.05</v>
      </c>
    </row>
    <row r="257" spans="1:2" ht="13.5" thickBot="1">
      <c r="A257" s="3"/>
      <c r="B257" s="3"/>
    </row>
    <row r="258" spans="1:7" ht="93.75" thickBot="1">
      <c r="A258" s="4"/>
      <c r="B258" s="5" t="s">
        <v>3</v>
      </c>
      <c r="C258" s="5" t="s">
        <v>4</v>
      </c>
      <c r="D258" s="6" t="s">
        <v>5</v>
      </c>
      <c r="E258" s="7"/>
      <c r="F258" s="8"/>
      <c r="G258" s="5" t="s">
        <v>6</v>
      </c>
    </row>
    <row r="259" spans="1:7" ht="15.75" thickBot="1">
      <c r="A259" s="9" t="s">
        <v>7</v>
      </c>
      <c r="B259" s="10">
        <v>-5633.13</v>
      </c>
      <c r="C259" s="10">
        <v>13626.84</v>
      </c>
      <c r="D259" s="6">
        <v>7393.23</v>
      </c>
      <c r="E259" s="7"/>
      <c r="F259" s="8"/>
      <c r="G259" s="10">
        <f>B259+C259-D259</f>
        <v>600.4800000000005</v>
      </c>
    </row>
    <row r="260" spans="1:7" ht="15.75" thickBot="1">
      <c r="A260" s="9" t="s">
        <v>8</v>
      </c>
      <c r="B260" s="10"/>
      <c r="C260" s="10"/>
      <c r="D260" s="6"/>
      <c r="E260" s="7"/>
      <c r="F260" s="8"/>
      <c r="G260" s="10">
        <f>B260+C260-D260</f>
        <v>0</v>
      </c>
    </row>
    <row r="261" spans="1:7" ht="31.5" thickBot="1">
      <c r="A261" s="9" t="s">
        <v>9</v>
      </c>
      <c r="B261" s="10">
        <v>783.07</v>
      </c>
      <c r="C261" s="10">
        <v>3182.4</v>
      </c>
      <c r="D261" s="6">
        <v>3855.65</v>
      </c>
      <c r="E261" s="7"/>
      <c r="F261" s="8"/>
      <c r="G261" s="10">
        <f>B261+C261-D261</f>
        <v>109.82000000000016</v>
      </c>
    </row>
    <row r="262" spans="1:7" ht="15.75" thickBot="1">
      <c r="A262" s="9" t="s">
        <v>10</v>
      </c>
      <c r="B262" s="10"/>
      <c r="C262" s="10"/>
      <c r="D262" s="6"/>
      <c r="E262" s="7"/>
      <c r="F262" s="8"/>
      <c r="G262" s="10">
        <f>B262+C262-D262</f>
        <v>0</v>
      </c>
    </row>
    <row r="263" spans="1:7" ht="15.75" thickBot="1">
      <c r="A263" s="9" t="s">
        <v>11</v>
      </c>
      <c r="B263" s="10"/>
      <c r="C263" s="10"/>
      <c r="D263" s="6"/>
      <c r="E263" s="7"/>
      <c r="F263" s="11"/>
      <c r="G263" s="10">
        <f>B263+C263-F263</f>
        <v>0</v>
      </c>
    </row>
    <row r="264" spans="1:7" ht="15.75" thickBot="1">
      <c r="A264" s="9" t="s">
        <v>12</v>
      </c>
      <c r="B264" s="10">
        <v>0</v>
      </c>
      <c r="C264" s="10">
        <v>0</v>
      </c>
      <c r="D264" s="6">
        <v>0</v>
      </c>
      <c r="E264" s="7"/>
      <c r="F264" s="8"/>
      <c r="G264" s="10">
        <f>B264+C264-D264</f>
        <v>0</v>
      </c>
    </row>
    <row r="265" spans="1:7" ht="15.75" thickBot="1">
      <c r="A265" s="12" t="s">
        <v>13</v>
      </c>
      <c r="B265" s="10">
        <v>0</v>
      </c>
      <c r="C265" s="10">
        <v>0</v>
      </c>
      <c r="D265" s="6">
        <v>0</v>
      </c>
      <c r="E265" s="7"/>
      <c r="F265" s="8"/>
      <c r="G265" s="10">
        <f>B265+C265-D265</f>
        <v>0</v>
      </c>
    </row>
    <row r="266" spans="1:7" ht="15.75" thickBot="1">
      <c r="A266" s="9" t="s">
        <v>14</v>
      </c>
      <c r="B266" s="10">
        <f>B259+B260+B261+B262+B264+B265+B263</f>
        <v>-4850.06</v>
      </c>
      <c r="C266" s="10">
        <f>C259+C261+C265</f>
        <v>16809.24</v>
      </c>
      <c r="D266" s="6">
        <f>D259+D261+D265</f>
        <v>11248.88</v>
      </c>
      <c r="E266" s="7"/>
      <c r="F266" s="8"/>
      <c r="G266" s="10">
        <f>B266+C266-D266</f>
        <v>710.3000000000011</v>
      </c>
    </row>
    <row r="267" spans="1:3" ht="15.75" thickBot="1">
      <c r="A267" s="3" t="s">
        <v>15</v>
      </c>
      <c r="B267" s="3"/>
      <c r="C267" s="13">
        <v>-7323.5</v>
      </c>
    </row>
    <row r="268" spans="1:3" ht="12.75">
      <c r="A268" s="2" t="s">
        <v>16</v>
      </c>
      <c r="B268" s="2"/>
      <c r="C268">
        <f>D259+C267</f>
        <v>69.72999999999956</v>
      </c>
    </row>
    <row r="269" spans="1:7" ht="12.75">
      <c r="A269" s="14"/>
      <c r="B269" s="14"/>
      <c r="C269" s="15"/>
      <c r="D269" s="15"/>
      <c r="E269" s="15"/>
      <c r="G269" t="s">
        <v>17</v>
      </c>
    </row>
    <row r="270" spans="1:7" ht="12.75">
      <c r="A270" s="2" t="s">
        <v>18</v>
      </c>
      <c r="B270" s="2"/>
      <c r="F270" s="16">
        <v>2</v>
      </c>
      <c r="G270" s="16">
        <f>D266*F270/100</f>
        <v>224.9776</v>
      </c>
    </row>
    <row r="271" spans="1:7" ht="12.75">
      <c r="A271" s="17" t="s">
        <v>19</v>
      </c>
      <c r="B271" s="17"/>
      <c r="C271">
        <f>B255</f>
        <v>100.05</v>
      </c>
      <c r="F271" s="18">
        <v>2.96</v>
      </c>
      <c r="G271" s="16">
        <f>C271*F271*12</f>
        <v>3553.776</v>
      </c>
    </row>
    <row r="272" spans="1:7" ht="12.75">
      <c r="A272" s="2" t="s">
        <v>18</v>
      </c>
      <c r="B272" s="2"/>
      <c r="F272" s="19"/>
      <c r="G272" s="16"/>
    </row>
    <row r="273" spans="1:7" ht="12.75">
      <c r="A273" s="2" t="s">
        <v>20</v>
      </c>
      <c r="B273" s="2"/>
      <c r="F273" s="19"/>
      <c r="G273" s="16"/>
    </row>
    <row r="274" spans="1:7" ht="12.75">
      <c r="A274" s="2" t="s">
        <v>21</v>
      </c>
      <c r="B274" s="2"/>
      <c r="F274" s="19"/>
      <c r="G274" s="16"/>
    </row>
    <row r="275" spans="1:7" ht="12.75">
      <c r="A275" s="20" t="s">
        <v>22</v>
      </c>
      <c r="B275" s="20"/>
      <c r="F275" s="19"/>
      <c r="G275" s="16"/>
    </row>
    <row r="276" spans="1:7" ht="12.75">
      <c r="A276" s="20" t="s">
        <v>23</v>
      </c>
      <c r="B276" s="20"/>
      <c r="F276" s="19"/>
      <c r="G276" s="16"/>
    </row>
    <row r="277" spans="1:7" ht="12.75">
      <c r="A277" s="20" t="s">
        <v>24</v>
      </c>
      <c r="B277" s="20"/>
      <c r="F277" s="19"/>
      <c r="G277" s="16"/>
    </row>
    <row r="278" spans="1:7" ht="12.75">
      <c r="A278" s="20" t="s">
        <v>14</v>
      </c>
      <c r="B278" s="20"/>
      <c r="F278" s="19"/>
      <c r="G278" s="16"/>
    </row>
    <row r="279" spans="1:6" ht="12.75">
      <c r="A279" s="21" t="s">
        <v>25</v>
      </c>
      <c r="B279" s="21"/>
      <c r="C279" s="21"/>
      <c r="D279" s="22"/>
      <c r="E279" s="22"/>
      <c r="F279" s="19"/>
    </row>
    <row r="280" spans="1:7" ht="12.75">
      <c r="A280" s="20" t="s">
        <v>26</v>
      </c>
      <c r="B280" s="20"/>
      <c r="C280">
        <f>B255</f>
        <v>100.05</v>
      </c>
      <c r="F280" s="19">
        <v>0.29</v>
      </c>
      <c r="G280" s="16">
        <f>C280*F280*12</f>
        <v>348.174</v>
      </c>
    </row>
    <row r="281" spans="1:7" ht="12.75">
      <c r="A281" s="20" t="s">
        <v>27</v>
      </c>
      <c r="B281" s="20"/>
      <c r="C281">
        <f>B255</f>
        <v>100.05</v>
      </c>
      <c r="F281" s="19">
        <v>1.43</v>
      </c>
      <c r="G281" s="16">
        <f>C281*F281*12</f>
        <v>1716.8579999999997</v>
      </c>
    </row>
    <row r="282" spans="1:7" ht="12.75">
      <c r="A282" s="20" t="s">
        <v>28</v>
      </c>
      <c r="B282" s="20"/>
      <c r="C282">
        <f>B255</f>
        <v>100.05</v>
      </c>
      <c r="F282" s="19">
        <v>0.42</v>
      </c>
      <c r="G282" s="16">
        <f>C282*F282*12</f>
        <v>504.252</v>
      </c>
    </row>
    <row r="283" spans="1:7" ht="12.75">
      <c r="A283" s="20" t="s">
        <v>29</v>
      </c>
      <c r="B283" s="20"/>
      <c r="F283" s="19"/>
      <c r="G283">
        <v>0</v>
      </c>
    </row>
    <row r="284" spans="1:7" ht="12.75">
      <c r="A284" s="20" t="s">
        <v>30</v>
      </c>
      <c r="B284" s="20"/>
      <c r="C284">
        <f>B255</f>
        <v>100.05</v>
      </c>
      <c r="F284">
        <v>2.8</v>
      </c>
      <c r="G284" s="16">
        <f>C284*F284*12</f>
        <v>3361.68</v>
      </c>
    </row>
    <row r="285" spans="1:7" ht="12.75">
      <c r="A285" s="20" t="s">
        <v>23</v>
      </c>
      <c r="B285" s="20"/>
      <c r="C285">
        <f>B255</f>
        <v>100.05</v>
      </c>
      <c r="F285">
        <v>0.22</v>
      </c>
      <c r="G285" s="16">
        <f>C285*F285*12</f>
        <v>264.132</v>
      </c>
    </row>
    <row r="286" spans="1:7" ht="12.75">
      <c r="A286" s="20" t="s">
        <v>31</v>
      </c>
      <c r="B286" s="20"/>
      <c r="G286">
        <v>0</v>
      </c>
    </row>
    <row r="287" spans="1:7" ht="12.75">
      <c r="A287" s="20" t="s">
        <v>32</v>
      </c>
      <c r="B287" s="20"/>
      <c r="G287" s="16">
        <f>D266*1/100</f>
        <v>112.4888</v>
      </c>
    </row>
    <row r="288" spans="1:7" ht="12.75">
      <c r="A288" s="20" t="s">
        <v>33</v>
      </c>
      <c r="B288" s="20"/>
      <c r="G288" s="16">
        <v>0</v>
      </c>
    </row>
    <row r="289" spans="1:7" ht="12.75">
      <c r="A289" s="23"/>
      <c r="B289" s="23"/>
      <c r="G289" s="16"/>
    </row>
    <row r="290" spans="1:7" ht="12.75">
      <c r="A290" s="20" t="s">
        <v>14</v>
      </c>
      <c r="B290" s="20"/>
      <c r="G290" s="16">
        <f>G280+G281+G282+G283+G284+G286+G287+G288</f>
        <v>6043.4528</v>
      </c>
    </row>
    <row r="292" spans="2:5" ht="12.75">
      <c r="B292" s="16" t="s">
        <v>34</v>
      </c>
      <c r="C292" s="16">
        <f>G290+G270+G271</f>
        <v>9822.2064</v>
      </c>
      <c r="D292" s="16"/>
      <c r="E292" s="16"/>
    </row>
    <row r="293" spans="1:5" ht="12.75">
      <c r="A293" s="2" t="s">
        <v>35</v>
      </c>
      <c r="B293" s="2"/>
      <c r="C293" s="16">
        <f>C268-C292</f>
        <v>-9752.4764</v>
      </c>
      <c r="D293" s="16"/>
      <c r="E293" s="16"/>
    </row>
    <row r="294" spans="1:2" ht="12.75">
      <c r="A294" s="2"/>
      <c r="B294" s="2"/>
    </row>
    <row r="296" spans="1:7" ht="12.75">
      <c r="A296" s="1" t="s">
        <v>0</v>
      </c>
      <c r="B296" s="2" t="s">
        <v>42</v>
      </c>
      <c r="C296" s="2"/>
      <c r="D296" s="1"/>
      <c r="E296" s="1"/>
      <c r="F296" s="1"/>
      <c r="G296" s="1"/>
    </row>
    <row r="297" spans="1:2" ht="12.75">
      <c r="A297" t="s">
        <v>2</v>
      </c>
      <c r="B297">
        <v>98.8</v>
      </c>
    </row>
    <row r="299" spans="1:2" ht="13.5" thickBot="1">
      <c r="A299" s="3"/>
      <c r="B299" s="3"/>
    </row>
    <row r="300" spans="1:7" ht="93.75" thickBot="1">
      <c r="A300" s="4"/>
      <c r="B300" s="5" t="s">
        <v>3</v>
      </c>
      <c r="C300" s="5" t="s">
        <v>4</v>
      </c>
      <c r="D300" s="6" t="s">
        <v>5</v>
      </c>
      <c r="E300" s="7"/>
      <c r="F300" s="8"/>
      <c r="G300" s="5" t="s">
        <v>6</v>
      </c>
    </row>
    <row r="301" spans="1:7" ht="15.75" thickBot="1">
      <c r="A301" s="9" t="s">
        <v>7</v>
      </c>
      <c r="B301" s="10">
        <v>0</v>
      </c>
      <c r="C301" s="10">
        <v>6864.48</v>
      </c>
      <c r="D301" s="6">
        <v>6864.48</v>
      </c>
      <c r="E301" s="7"/>
      <c r="F301" s="8"/>
      <c r="G301" s="10">
        <f>B301+C301-D301</f>
        <v>0</v>
      </c>
    </row>
    <row r="302" spans="1:7" ht="15.75" thickBot="1">
      <c r="A302" s="9" t="s">
        <v>8</v>
      </c>
      <c r="B302" s="10"/>
      <c r="C302" s="10"/>
      <c r="D302" s="6"/>
      <c r="E302" s="7"/>
      <c r="F302" s="8"/>
      <c r="G302" s="10">
        <f>B302+C302-D302</f>
        <v>0</v>
      </c>
    </row>
    <row r="303" spans="1:7" ht="31.5" thickBot="1">
      <c r="A303" s="9" t="s">
        <v>9</v>
      </c>
      <c r="B303" s="10">
        <v>0</v>
      </c>
      <c r="C303" s="10">
        <v>1653.59</v>
      </c>
      <c r="D303" s="6">
        <v>1653.59</v>
      </c>
      <c r="E303" s="7"/>
      <c r="F303" s="8"/>
      <c r="G303" s="10">
        <f>B303+C303-D303</f>
        <v>0</v>
      </c>
    </row>
    <row r="304" spans="1:7" ht="15.75" thickBot="1">
      <c r="A304" s="9" t="s">
        <v>10</v>
      </c>
      <c r="B304" s="10"/>
      <c r="C304" s="10"/>
      <c r="D304" s="6"/>
      <c r="E304" s="7"/>
      <c r="F304" s="8"/>
      <c r="G304" s="10">
        <f>B304+C304-D304</f>
        <v>0</v>
      </c>
    </row>
    <row r="305" spans="1:7" ht="15.75" thickBot="1">
      <c r="A305" s="9" t="s">
        <v>11</v>
      </c>
      <c r="B305" s="10"/>
      <c r="C305" s="10"/>
      <c r="D305" s="6"/>
      <c r="E305" s="7"/>
      <c r="F305" s="11"/>
      <c r="G305" s="10">
        <f>B305+C305-F305</f>
        <v>0</v>
      </c>
    </row>
    <row r="306" spans="1:7" ht="15.75" thickBot="1">
      <c r="A306" s="9" t="s">
        <v>12</v>
      </c>
      <c r="B306" s="10">
        <v>0</v>
      </c>
      <c r="C306" s="10">
        <v>0</v>
      </c>
      <c r="D306" s="6">
        <v>0</v>
      </c>
      <c r="E306" s="7"/>
      <c r="F306" s="8"/>
      <c r="G306" s="10">
        <f>B306+C306-D306</f>
        <v>0</v>
      </c>
    </row>
    <row r="307" spans="1:7" ht="15.75" thickBot="1">
      <c r="A307" s="12" t="s">
        <v>13</v>
      </c>
      <c r="B307" s="10">
        <v>0</v>
      </c>
      <c r="C307" s="10">
        <v>0</v>
      </c>
      <c r="D307" s="6">
        <v>0</v>
      </c>
      <c r="E307" s="7"/>
      <c r="F307" s="8"/>
      <c r="G307" s="10">
        <f>B307+C307-D307</f>
        <v>0</v>
      </c>
    </row>
    <row r="308" spans="1:7" ht="15.75" thickBot="1">
      <c r="A308" s="9" t="s">
        <v>14</v>
      </c>
      <c r="B308" s="10">
        <f>B301+B302+B303+B304+B306+B307+B305</f>
        <v>0</v>
      </c>
      <c r="C308" s="10">
        <f>C301+C303+C307</f>
        <v>8518.07</v>
      </c>
      <c r="D308" s="6">
        <f>D301+D303+D307</f>
        <v>8518.07</v>
      </c>
      <c r="E308" s="7"/>
      <c r="F308" s="8"/>
      <c r="G308" s="10">
        <f>B308+C308-D308</f>
        <v>0</v>
      </c>
    </row>
    <row r="309" spans="1:3" ht="15.75" thickBot="1">
      <c r="A309" s="3" t="s">
        <v>15</v>
      </c>
      <c r="B309" s="3"/>
      <c r="C309" s="13">
        <v>-8988.12</v>
      </c>
    </row>
    <row r="310" spans="1:3" ht="12.75">
      <c r="A310" s="2" t="s">
        <v>16</v>
      </c>
      <c r="B310" s="2"/>
      <c r="C310">
        <f>D301+C309</f>
        <v>-2123.6400000000012</v>
      </c>
    </row>
    <row r="311" spans="1:7" ht="12.75">
      <c r="A311" s="14"/>
      <c r="B311" s="14"/>
      <c r="C311" s="15"/>
      <c r="D311" s="15"/>
      <c r="E311" s="15"/>
      <c r="G311" t="s">
        <v>17</v>
      </c>
    </row>
    <row r="312" spans="1:7" ht="12.75">
      <c r="A312" s="2" t="s">
        <v>18</v>
      </c>
      <c r="B312" s="2"/>
      <c r="F312" s="16">
        <v>2</v>
      </c>
      <c r="G312" s="16">
        <f>D308*F312/100</f>
        <v>170.3614</v>
      </c>
    </row>
    <row r="313" spans="1:7" ht="12.75">
      <c r="A313" s="17" t="s">
        <v>19</v>
      </c>
      <c r="B313" s="17"/>
      <c r="C313">
        <f>B297</f>
        <v>98.8</v>
      </c>
      <c r="F313" s="18">
        <v>1</v>
      </c>
      <c r="G313" s="16">
        <f>C313*F313*12</f>
        <v>1185.6</v>
      </c>
    </row>
    <row r="314" spans="1:7" ht="12.75">
      <c r="A314" s="2" t="s">
        <v>18</v>
      </c>
      <c r="B314" s="2"/>
      <c r="F314" s="19"/>
      <c r="G314" s="16"/>
    </row>
    <row r="315" spans="1:7" ht="12.75">
      <c r="A315" s="2" t="s">
        <v>20</v>
      </c>
      <c r="B315" s="2"/>
      <c r="F315" s="19"/>
      <c r="G315" s="16"/>
    </row>
    <row r="316" spans="1:7" ht="12.75">
      <c r="A316" s="2" t="s">
        <v>21</v>
      </c>
      <c r="B316" s="2"/>
      <c r="F316" s="19"/>
      <c r="G316" s="16"/>
    </row>
    <row r="317" spans="1:7" ht="12.75">
      <c r="A317" s="20" t="s">
        <v>22</v>
      </c>
      <c r="B317" s="20"/>
      <c r="F317" s="19"/>
      <c r="G317" s="16"/>
    </row>
    <row r="318" spans="1:7" ht="12.75">
      <c r="A318" s="20" t="s">
        <v>23</v>
      </c>
      <c r="B318" s="20"/>
      <c r="F318" s="19"/>
      <c r="G318" s="16"/>
    </row>
    <row r="319" spans="1:7" ht="12.75">
      <c r="A319" s="20" t="s">
        <v>24</v>
      </c>
      <c r="B319" s="20"/>
      <c r="F319" s="19"/>
      <c r="G319" s="16"/>
    </row>
    <row r="320" spans="1:7" ht="12.75">
      <c r="A320" s="20" t="s">
        <v>14</v>
      </c>
      <c r="B320" s="20"/>
      <c r="F320" s="19"/>
      <c r="G320" s="16"/>
    </row>
    <row r="321" spans="1:6" ht="12.75">
      <c r="A321" s="21" t="s">
        <v>25</v>
      </c>
      <c r="B321" s="21"/>
      <c r="C321" s="21"/>
      <c r="D321" s="22"/>
      <c r="E321" s="22"/>
      <c r="F321" s="19"/>
    </row>
    <row r="322" spans="1:7" ht="12.75">
      <c r="A322" s="20" t="s">
        <v>26</v>
      </c>
      <c r="B322" s="20"/>
      <c r="C322">
        <f>B297</f>
        <v>98.8</v>
      </c>
      <c r="F322" s="19">
        <v>0</v>
      </c>
      <c r="G322" s="16">
        <f>C322*F322*12</f>
        <v>0</v>
      </c>
    </row>
    <row r="323" spans="1:7" ht="12.75">
      <c r="A323" s="20" t="s">
        <v>27</v>
      </c>
      <c r="B323" s="20"/>
      <c r="C323">
        <f>B297</f>
        <v>98.8</v>
      </c>
      <c r="F323" s="19">
        <v>1.43</v>
      </c>
      <c r="G323" s="16">
        <f>C323*F323*12</f>
        <v>1695.408</v>
      </c>
    </row>
    <row r="324" spans="1:7" ht="12.75">
      <c r="A324" s="20" t="s">
        <v>28</v>
      </c>
      <c r="B324" s="20"/>
      <c r="C324">
        <f>B297</f>
        <v>98.8</v>
      </c>
      <c r="F324" s="19">
        <v>0</v>
      </c>
      <c r="G324" s="16">
        <f>C324*F324*12</f>
        <v>0</v>
      </c>
    </row>
    <row r="325" spans="1:7" ht="12.75">
      <c r="A325" s="20" t="s">
        <v>29</v>
      </c>
      <c r="B325" s="20"/>
      <c r="F325" s="19"/>
      <c r="G325">
        <v>0</v>
      </c>
    </row>
    <row r="326" spans="1:7" ht="12.75">
      <c r="A326" s="20" t="s">
        <v>30</v>
      </c>
      <c r="B326" s="20"/>
      <c r="C326">
        <f>B297</f>
        <v>98.8</v>
      </c>
      <c r="F326">
        <v>0.5</v>
      </c>
      <c r="G326" s="16">
        <f>C326*F326*12</f>
        <v>592.8</v>
      </c>
    </row>
    <row r="327" spans="1:7" ht="12.75">
      <c r="A327" s="20" t="s">
        <v>23</v>
      </c>
      <c r="B327" s="20"/>
      <c r="C327">
        <f>B297</f>
        <v>98.8</v>
      </c>
      <c r="F327">
        <v>0.22</v>
      </c>
      <c r="G327" s="16">
        <f>C327*F327*12</f>
        <v>260.832</v>
      </c>
    </row>
    <row r="328" spans="1:7" ht="12.75">
      <c r="A328" s="20" t="s">
        <v>31</v>
      </c>
      <c r="B328" s="20"/>
      <c r="G328">
        <v>0</v>
      </c>
    </row>
    <row r="329" spans="1:7" ht="12.75">
      <c r="A329" s="20" t="s">
        <v>32</v>
      </c>
      <c r="B329" s="20"/>
      <c r="G329" s="16">
        <f>D308*1/100</f>
        <v>85.1807</v>
      </c>
    </row>
    <row r="330" spans="1:7" ht="12.75">
      <c r="A330" s="20" t="s">
        <v>33</v>
      </c>
      <c r="B330" s="20"/>
      <c r="G330" s="16">
        <v>0</v>
      </c>
    </row>
    <row r="331" spans="1:7" ht="12.75">
      <c r="A331" s="23"/>
      <c r="B331" s="23"/>
      <c r="G331" s="16"/>
    </row>
    <row r="332" spans="1:7" ht="12.75">
      <c r="A332" s="20" t="s">
        <v>14</v>
      </c>
      <c r="B332" s="20"/>
      <c r="G332" s="16">
        <f>G322+G323+G324+G325+G326+G328+G329+G330</f>
        <v>2373.3886999999995</v>
      </c>
    </row>
    <row r="334" spans="2:5" ht="12.75">
      <c r="B334" s="16" t="s">
        <v>34</v>
      </c>
      <c r="C334" s="16">
        <f>G332+G312+G313</f>
        <v>3729.350099999999</v>
      </c>
      <c r="D334" s="16"/>
      <c r="E334" s="16"/>
    </row>
    <row r="335" spans="1:5" ht="12.75">
      <c r="A335" s="2" t="s">
        <v>35</v>
      </c>
      <c r="B335" s="2"/>
      <c r="C335" s="16">
        <f>C310-C334</f>
        <v>-5852.990100000001</v>
      </c>
      <c r="D335" s="16"/>
      <c r="E335" s="16"/>
    </row>
    <row r="336" spans="1:2" ht="12.75">
      <c r="A336" s="2"/>
      <c r="B336" s="2"/>
    </row>
    <row r="338" spans="1:7" ht="12.75">
      <c r="A338" s="1" t="s">
        <v>0</v>
      </c>
      <c r="B338" s="2" t="s">
        <v>43</v>
      </c>
      <c r="C338" s="2"/>
      <c r="D338" s="1"/>
      <c r="E338" s="1"/>
      <c r="F338" s="1"/>
      <c r="G338" s="1"/>
    </row>
    <row r="339" spans="1:2" ht="12.75">
      <c r="A339" t="s">
        <v>2</v>
      </c>
      <c r="B339">
        <v>96.26</v>
      </c>
    </row>
    <row r="341" spans="1:2" ht="13.5" thickBot="1">
      <c r="A341" s="3"/>
      <c r="B341" s="3"/>
    </row>
    <row r="342" spans="1:7" ht="93.75" thickBot="1">
      <c r="A342" s="4"/>
      <c r="B342" s="5" t="s">
        <v>3</v>
      </c>
      <c r="C342" s="5" t="s">
        <v>4</v>
      </c>
      <c r="D342" s="6" t="s">
        <v>5</v>
      </c>
      <c r="E342" s="7"/>
      <c r="F342" s="8"/>
      <c r="G342" s="5" t="s">
        <v>6</v>
      </c>
    </row>
    <row r="343" spans="1:7" ht="15.75" thickBot="1">
      <c r="A343" s="9" t="s">
        <v>7</v>
      </c>
      <c r="B343" s="10">
        <v>479.42</v>
      </c>
      <c r="C343" s="10">
        <v>13110.6</v>
      </c>
      <c r="D343" s="6">
        <v>13590.02</v>
      </c>
      <c r="E343" s="7"/>
      <c r="F343" s="8"/>
      <c r="G343" s="10">
        <f>B343+C343-D343</f>
        <v>0</v>
      </c>
    </row>
    <row r="344" spans="1:7" ht="15.75" thickBot="1">
      <c r="A344" s="9" t="s">
        <v>8</v>
      </c>
      <c r="B344" s="10"/>
      <c r="C344" s="10"/>
      <c r="D344" s="6"/>
      <c r="E344" s="7"/>
      <c r="F344" s="8"/>
      <c r="G344" s="10">
        <f>B344+C344-D344</f>
        <v>0</v>
      </c>
    </row>
    <row r="345" spans="1:7" ht="31.5" thickBot="1">
      <c r="A345" s="9" t="s">
        <v>9</v>
      </c>
      <c r="B345" s="10">
        <v>190.15</v>
      </c>
      <c r="C345" s="10">
        <v>3496.51</v>
      </c>
      <c r="D345" s="6">
        <v>3686.66</v>
      </c>
      <c r="E345" s="7"/>
      <c r="F345" s="8"/>
      <c r="G345" s="10">
        <f>B345+C345-D345</f>
        <v>0</v>
      </c>
    </row>
    <row r="346" spans="1:7" ht="15.75" thickBot="1">
      <c r="A346" s="9" t="s">
        <v>10</v>
      </c>
      <c r="B346" s="10"/>
      <c r="C346" s="10"/>
      <c r="D346" s="6"/>
      <c r="E346" s="7"/>
      <c r="F346" s="8"/>
      <c r="G346" s="10">
        <f>B346+C346-D346</f>
        <v>0</v>
      </c>
    </row>
    <row r="347" spans="1:7" ht="15.75" thickBot="1">
      <c r="A347" s="9" t="s">
        <v>11</v>
      </c>
      <c r="B347" s="10"/>
      <c r="C347" s="10"/>
      <c r="D347" s="6"/>
      <c r="E347" s="7"/>
      <c r="F347" s="11"/>
      <c r="G347" s="10">
        <f>B347+C347-F347</f>
        <v>0</v>
      </c>
    </row>
    <row r="348" spans="1:7" ht="15.75" thickBot="1">
      <c r="A348" s="9" t="s">
        <v>12</v>
      </c>
      <c r="B348" s="10">
        <v>0</v>
      </c>
      <c r="C348" s="10">
        <v>0</v>
      </c>
      <c r="D348" s="6">
        <v>0</v>
      </c>
      <c r="E348" s="7"/>
      <c r="F348" s="8"/>
      <c r="G348" s="10">
        <f>B348+C348-D348</f>
        <v>0</v>
      </c>
    </row>
    <row r="349" spans="1:7" ht="15.75" thickBot="1">
      <c r="A349" s="12" t="s">
        <v>13</v>
      </c>
      <c r="B349" s="10">
        <v>0</v>
      </c>
      <c r="C349" s="10">
        <v>0</v>
      </c>
      <c r="D349" s="6">
        <v>0</v>
      </c>
      <c r="E349" s="7"/>
      <c r="F349" s="8"/>
      <c r="G349" s="10">
        <f>B349+C349-D349</f>
        <v>0</v>
      </c>
    </row>
    <row r="350" spans="1:7" ht="15.75" thickBot="1">
      <c r="A350" s="9" t="s">
        <v>14</v>
      </c>
      <c r="B350" s="10">
        <f>B343+B344+B345+B346+B348+B349+B347</f>
        <v>669.57</v>
      </c>
      <c r="C350" s="10">
        <f>C343+C345+C349</f>
        <v>16607.11</v>
      </c>
      <c r="D350" s="6">
        <f>D343+D345+D349</f>
        <v>17276.68</v>
      </c>
      <c r="E350" s="7"/>
      <c r="F350" s="8"/>
      <c r="G350" s="10">
        <f>B350+C350-D350</f>
        <v>0</v>
      </c>
    </row>
    <row r="351" spans="1:3" ht="15.75" thickBot="1">
      <c r="A351" s="3" t="s">
        <v>15</v>
      </c>
      <c r="B351" s="3"/>
      <c r="C351" s="13">
        <v>2896.63</v>
      </c>
    </row>
    <row r="352" spans="1:3" ht="12.75">
      <c r="A352" s="2" t="s">
        <v>16</v>
      </c>
      <c r="B352" s="2"/>
      <c r="C352">
        <f>D343+C351</f>
        <v>16486.65</v>
      </c>
    </row>
    <row r="353" spans="1:7" ht="12.75">
      <c r="A353" s="14"/>
      <c r="B353" s="14"/>
      <c r="C353" s="15"/>
      <c r="D353" s="15"/>
      <c r="E353" s="15"/>
      <c r="G353" t="s">
        <v>17</v>
      </c>
    </row>
    <row r="354" spans="1:7" ht="12.75">
      <c r="A354" s="2" t="s">
        <v>18</v>
      </c>
      <c r="B354" s="2"/>
      <c r="F354" s="16">
        <v>2</v>
      </c>
      <c r="G354" s="16">
        <f>D350*F354/100</f>
        <v>345.5336</v>
      </c>
    </row>
    <row r="355" spans="1:7" ht="12.75">
      <c r="A355" s="17" t="s">
        <v>19</v>
      </c>
      <c r="B355" s="17"/>
      <c r="C355">
        <f>B339</f>
        <v>96.26</v>
      </c>
      <c r="F355" s="18">
        <v>2.96</v>
      </c>
      <c r="G355" s="16">
        <f>C355*F355*12</f>
        <v>3419.1552</v>
      </c>
    </row>
    <row r="356" spans="1:7" ht="12.75">
      <c r="A356" s="2" t="s">
        <v>18</v>
      </c>
      <c r="B356" s="2"/>
      <c r="F356" s="19"/>
      <c r="G356" s="16"/>
    </row>
    <row r="357" spans="1:7" ht="12.75">
      <c r="A357" s="2" t="s">
        <v>20</v>
      </c>
      <c r="B357" s="2"/>
      <c r="F357" s="19"/>
      <c r="G357" s="16"/>
    </row>
    <row r="358" spans="1:7" ht="12.75">
      <c r="A358" s="2" t="s">
        <v>21</v>
      </c>
      <c r="B358" s="2"/>
      <c r="F358" s="19"/>
      <c r="G358" s="16"/>
    </row>
    <row r="359" spans="1:7" ht="12.75">
      <c r="A359" s="20" t="s">
        <v>22</v>
      </c>
      <c r="B359" s="20"/>
      <c r="F359" s="19"/>
      <c r="G359" s="16"/>
    </row>
    <row r="360" spans="1:7" ht="12.75">
      <c r="A360" s="20" t="s">
        <v>23</v>
      </c>
      <c r="B360" s="20"/>
      <c r="F360" s="19"/>
      <c r="G360" s="16"/>
    </row>
    <row r="361" spans="1:7" ht="12.75">
      <c r="A361" s="20" t="s">
        <v>24</v>
      </c>
      <c r="B361" s="20"/>
      <c r="F361" s="19"/>
      <c r="G361" s="16"/>
    </row>
    <row r="362" spans="1:7" ht="12.75">
      <c r="A362" s="20" t="s">
        <v>14</v>
      </c>
      <c r="B362" s="20"/>
      <c r="F362" s="19"/>
      <c r="G362" s="16"/>
    </row>
    <row r="363" spans="1:6" ht="12.75">
      <c r="A363" s="21" t="s">
        <v>25</v>
      </c>
      <c r="B363" s="21"/>
      <c r="C363" s="21"/>
      <c r="D363" s="22"/>
      <c r="E363" s="22"/>
      <c r="F363" s="19"/>
    </row>
    <row r="364" spans="1:7" ht="12.75">
      <c r="A364" s="20" t="s">
        <v>26</v>
      </c>
      <c r="B364" s="20"/>
      <c r="C364">
        <f>B339</f>
        <v>96.26</v>
      </c>
      <c r="F364" s="19">
        <v>0.29</v>
      </c>
      <c r="G364" s="16">
        <f>C364*F364*12</f>
        <v>334.98479999999995</v>
      </c>
    </row>
    <row r="365" spans="1:7" ht="12.75">
      <c r="A365" s="20" t="s">
        <v>27</v>
      </c>
      <c r="B365" s="20"/>
      <c r="C365">
        <f>B339</f>
        <v>96.26</v>
      </c>
      <c r="F365" s="19">
        <v>1.43</v>
      </c>
      <c r="G365" s="16">
        <f>C365*F365*12</f>
        <v>1651.8216000000002</v>
      </c>
    </row>
    <row r="366" spans="1:7" ht="12.75">
      <c r="A366" s="20" t="s">
        <v>28</v>
      </c>
      <c r="B366" s="20"/>
      <c r="C366">
        <f>B339</f>
        <v>96.26</v>
      </c>
      <c r="F366" s="19">
        <v>0.42</v>
      </c>
      <c r="G366" s="16">
        <f>C366*F366*12</f>
        <v>485.1504</v>
      </c>
    </row>
    <row r="367" spans="1:7" ht="12.75">
      <c r="A367" s="20" t="s">
        <v>29</v>
      </c>
      <c r="B367" s="20"/>
      <c r="F367" s="19"/>
      <c r="G367">
        <v>0</v>
      </c>
    </row>
    <row r="368" spans="1:7" ht="12.75">
      <c r="A368" s="20" t="s">
        <v>30</v>
      </c>
      <c r="B368" s="20"/>
      <c r="C368">
        <f>B339</f>
        <v>96.26</v>
      </c>
      <c r="F368">
        <v>2.8</v>
      </c>
      <c r="G368" s="16">
        <v>10077.24</v>
      </c>
    </row>
    <row r="369" spans="1:7" ht="12.75">
      <c r="A369" s="20" t="s">
        <v>23</v>
      </c>
      <c r="B369" s="20"/>
      <c r="C369">
        <f>B339</f>
        <v>96.26</v>
      </c>
      <c r="F369">
        <v>0.22</v>
      </c>
      <c r="G369" s="16">
        <f>C369*F369*12</f>
        <v>254.12640000000005</v>
      </c>
    </row>
    <row r="370" spans="1:7" ht="12.75">
      <c r="A370" s="20" t="s">
        <v>31</v>
      </c>
      <c r="B370" s="20"/>
      <c r="G370">
        <v>0</v>
      </c>
    </row>
    <row r="371" spans="1:7" ht="12.75">
      <c r="A371" s="20" t="s">
        <v>32</v>
      </c>
      <c r="B371" s="20"/>
      <c r="G371" s="16">
        <f>D350*1/100</f>
        <v>172.7668</v>
      </c>
    </row>
    <row r="372" spans="1:7" ht="12.75">
      <c r="A372" s="20" t="s">
        <v>33</v>
      </c>
      <c r="B372" s="20"/>
      <c r="G372" s="16">
        <v>0</v>
      </c>
    </row>
    <row r="373" spans="1:7" ht="12.75">
      <c r="A373" s="23"/>
      <c r="B373" s="23"/>
      <c r="G373" s="16"/>
    </row>
    <row r="374" spans="1:7" ht="12.75">
      <c r="A374" s="20" t="s">
        <v>14</v>
      </c>
      <c r="B374" s="20"/>
      <c r="G374" s="16">
        <f>G364+G365+G366+G367+G368+G370+G371+G372</f>
        <v>12721.9636</v>
      </c>
    </row>
    <row r="376" spans="2:5" ht="12.75">
      <c r="B376" s="16" t="s">
        <v>34</v>
      </c>
      <c r="C376" s="16">
        <f>G374+G354+G355</f>
        <v>16486.6524</v>
      </c>
      <c r="D376" s="16"/>
      <c r="E376" s="16"/>
    </row>
    <row r="377" spans="1:5" ht="12.75">
      <c r="A377" s="2" t="s">
        <v>35</v>
      </c>
      <c r="B377" s="2"/>
      <c r="C377" s="16">
        <f>C352-C376</f>
        <v>-0.0023999999975785613</v>
      </c>
      <c r="D377" s="16"/>
      <c r="E377" s="16"/>
    </row>
    <row r="378" spans="1:2" ht="12.75">
      <c r="A378" s="2"/>
      <c r="B378" s="2"/>
    </row>
    <row r="380" spans="1:7" ht="12.75">
      <c r="A380" s="1" t="s">
        <v>0</v>
      </c>
      <c r="B380" s="2" t="s">
        <v>44</v>
      </c>
      <c r="C380" s="2"/>
      <c r="D380" s="1"/>
      <c r="E380" s="1"/>
      <c r="F380" s="1"/>
      <c r="G380" s="1"/>
    </row>
    <row r="381" spans="1:2" ht="12.75">
      <c r="A381" t="s">
        <v>2</v>
      </c>
      <c r="B381">
        <v>99.87</v>
      </c>
    </row>
    <row r="383" spans="1:2" ht="13.5" thickBot="1">
      <c r="A383" s="3"/>
      <c r="B383" s="3"/>
    </row>
    <row r="384" spans="1:7" ht="93.75" thickBot="1">
      <c r="A384" s="4"/>
      <c r="B384" s="5" t="s">
        <v>3</v>
      </c>
      <c r="C384" s="5" t="s">
        <v>4</v>
      </c>
      <c r="D384" s="6" t="s">
        <v>5</v>
      </c>
      <c r="E384" s="7"/>
      <c r="F384" s="8"/>
      <c r="G384" s="5" t="s">
        <v>6</v>
      </c>
    </row>
    <row r="385" spans="1:7" ht="15.75" thickBot="1">
      <c r="A385" s="9" t="s">
        <v>7</v>
      </c>
      <c r="B385" s="10">
        <v>0</v>
      </c>
      <c r="C385" s="10">
        <v>13602.3</v>
      </c>
      <c r="D385" s="6">
        <v>13602.3</v>
      </c>
      <c r="E385" s="7"/>
      <c r="F385" s="8"/>
      <c r="G385" s="10">
        <f>B385+C385-D385</f>
        <v>0</v>
      </c>
    </row>
    <row r="386" spans="1:7" ht="15.75" thickBot="1">
      <c r="A386" s="9" t="s">
        <v>8</v>
      </c>
      <c r="B386" s="10"/>
      <c r="C386" s="10"/>
      <c r="D386" s="6"/>
      <c r="E386" s="7"/>
      <c r="F386" s="8"/>
      <c r="G386" s="10">
        <f>B386+C386-D386</f>
        <v>0</v>
      </c>
    </row>
    <row r="387" spans="1:7" ht="31.5" thickBot="1">
      <c r="A387" s="9" t="s">
        <v>9</v>
      </c>
      <c r="B387" s="10">
        <v>0</v>
      </c>
      <c r="C387" s="10">
        <v>7637.76</v>
      </c>
      <c r="D387" s="6">
        <v>7637.76</v>
      </c>
      <c r="E387" s="7"/>
      <c r="F387" s="8"/>
      <c r="G387" s="10">
        <f>B387+C387-D387</f>
        <v>0</v>
      </c>
    </row>
    <row r="388" spans="1:7" ht="15.75" thickBot="1">
      <c r="A388" s="9" t="s">
        <v>10</v>
      </c>
      <c r="B388" s="10"/>
      <c r="C388" s="10"/>
      <c r="D388" s="6"/>
      <c r="E388" s="7"/>
      <c r="F388" s="8"/>
      <c r="G388" s="10">
        <f>B388+C388-D388</f>
        <v>0</v>
      </c>
    </row>
    <row r="389" spans="1:7" ht="15.75" thickBot="1">
      <c r="A389" s="9" t="s">
        <v>11</v>
      </c>
      <c r="B389" s="10"/>
      <c r="C389" s="10"/>
      <c r="D389" s="6"/>
      <c r="E389" s="7"/>
      <c r="F389" s="11"/>
      <c r="G389" s="10">
        <f>B389+C389-F389</f>
        <v>0</v>
      </c>
    </row>
    <row r="390" spans="1:7" ht="15.75" thickBot="1">
      <c r="A390" s="9" t="s">
        <v>12</v>
      </c>
      <c r="B390" s="10">
        <v>0</v>
      </c>
      <c r="C390" s="10">
        <v>0</v>
      </c>
      <c r="D390" s="6">
        <v>0</v>
      </c>
      <c r="E390" s="7"/>
      <c r="F390" s="8"/>
      <c r="G390" s="10">
        <f>B390+C390-D390</f>
        <v>0</v>
      </c>
    </row>
    <row r="391" spans="1:7" ht="15.75" thickBot="1">
      <c r="A391" s="12" t="s">
        <v>13</v>
      </c>
      <c r="B391" s="10">
        <v>0</v>
      </c>
      <c r="C391" s="10">
        <v>0</v>
      </c>
      <c r="D391" s="6">
        <v>0</v>
      </c>
      <c r="E391" s="7"/>
      <c r="F391" s="8"/>
      <c r="G391" s="10">
        <f>B391+C391-D391</f>
        <v>0</v>
      </c>
    </row>
    <row r="392" spans="1:7" ht="15.75" thickBot="1">
      <c r="A392" s="9" t="s">
        <v>14</v>
      </c>
      <c r="B392" s="10">
        <f>B385+B386+B387+B388+B390+B391+B389</f>
        <v>0</v>
      </c>
      <c r="C392" s="10">
        <f>C385+C387+C391</f>
        <v>21240.059999999998</v>
      </c>
      <c r="D392" s="6">
        <f>D385+D387+D391</f>
        <v>21240.059999999998</v>
      </c>
      <c r="E392" s="7"/>
      <c r="F392" s="8"/>
      <c r="G392" s="10">
        <f>B392+C392-D392</f>
        <v>0</v>
      </c>
    </row>
    <row r="393" spans="1:3" ht="15.75" thickBot="1">
      <c r="A393" s="3" t="s">
        <v>15</v>
      </c>
      <c r="B393" s="3"/>
      <c r="C393" s="13">
        <v>2561.13</v>
      </c>
    </row>
    <row r="394" spans="1:3" ht="12.75">
      <c r="A394" s="2" t="s">
        <v>16</v>
      </c>
      <c r="B394" s="2"/>
      <c r="C394">
        <f>D385+C393</f>
        <v>16163.43</v>
      </c>
    </row>
    <row r="395" spans="1:7" ht="12.75">
      <c r="A395" s="14"/>
      <c r="B395" s="14"/>
      <c r="C395" s="15"/>
      <c r="D395" s="15"/>
      <c r="E395" s="15"/>
      <c r="G395" t="s">
        <v>17</v>
      </c>
    </row>
    <row r="396" spans="1:7" ht="12.75">
      <c r="A396" s="2" t="s">
        <v>18</v>
      </c>
      <c r="B396" s="2"/>
      <c r="F396" s="16">
        <v>2</v>
      </c>
      <c r="G396" s="16">
        <f>D392*F396/100</f>
        <v>424.80119999999994</v>
      </c>
    </row>
    <row r="397" spans="1:7" ht="12.75">
      <c r="A397" s="17" t="s">
        <v>19</v>
      </c>
      <c r="B397" s="17"/>
      <c r="C397">
        <f>B381</f>
        <v>99.87</v>
      </c>
      <c r="F397" s="18">
        <v>2.96</v>
      </c>
      <c r="G397" s="16">
        <f>C397*F397*12</f>
        <v>3547.3824000000004</v>
      </c>
    </row>
    <row r="398" spans="1:7" ht="12.75">
      <c r="A398" s="2" t="s">
        <v>18</v>
      </c>
      <c r="B398" s="2"/>
      <c r="F398" s="19"/>
      <c r="G398" s="16"/>
    </row>
    <row r="399" spans="1:7" ht="12.75">
      <c r="A399" s="2" t="s">
        <v>20</v>
      </c>
      <c r="B399" s="2"/>
      <c r="F399" s="19"/>
      <c r="G399" s="16"/>
    </row>
    <row r="400" spans="1:7" ht="12.75">
      <c r="A400" s="2" t="s">
        <v>21</v>
      </c>
      <c r="B400" s="2"/>
      <c r="F400" s="19"/>
      <c r="G400" s="16"/>
    </row>
    <row r="401" spans="1:7" ht="12.75">
      <c r="A401" s="20" t="s">
        <v>22</v>
      </c>
      <c r="B401" s="20"/>
      <c r="F401" s="19"/>
      <c r="G401" s="16"/>
    </row>
    <row r="402" spans="1:7" ht="12.75">
      <c r="A402" s="20" t="s">
        <v>23</v>
      </c>
      <c r="B402" s="20"/>
      <c r="F402" s="19"/>
      <c r="G402" s="16"/>
    </row>
    <row r="403" spans="1:7" ht="12.75">
      <c r="A403" s="20" t="s">
        <v>24</v>
      </c>
      <c r="B403" s="20"/>
      <c r="F403" s="19"/>
      <c r="G403" s="16"/>
    </row>
    <row r="404" spans="1:7" ht="12.75">
      <c r="A404" s="20" t="s">
        <v>14</v>
      </c>
      <c r="B404" s="20"/>
      <c r="F404" s="19"/>
      <c r="G404" s="16"/>
    </row>
    <row r="405" spans="1:6" ht="12.75">
      <c r="A405" s="21" t="s">
        <v>25</v>
      </c>
      <c r="B405" s="21"/>
      <c r="C405" s="21"/>
      <c r="D405" s="22"/>
      <c r="E405" s="22"/>
      <c r="F405" s="19"/>
    </row>
    <row r="406" spans="1:7" ht="12.75">
      <c r="A406" s="20" t="s">
        <v>26</v>
      </c>
      <c r="B406" s="20"/>
      <c r="C406">
        <f>B381</f>
        <v>99.87</v>
      </c>
      <c r="F406" s="19">
        <v>0.29</v>
      </c>
      <c r="G406" s="16">
        <f>C406*F406*12</f>
        <v>347.5476</v>
      </c>
    </row>
    <row r="407" spans="1:7" ht="12.75">
      <c r="A407" s="20" t="s">
        <v>27</v>
      </c>
      <c r="B407" s="20"/>
      <c r="C407">
        <f>B381</f>
        <v>99.87</v>
      </c>
      <c r="F407" s="19">
        <v>1.43</v>
      </c>
      <c r="G407" s="16">
        <f>C407*F407*12</f>
        <v>1713.7692</v>
      </c>
    </row>
    <row r="408" spans="1:7" ht="12.75">
      <c r="A408" s="20" t="s">
        <v>28</v>
      </c>
      <c r="B408" s="20"/>
      <c r="C408">
        <f>B381</f>
        <v>99.87</v>
      </c>
      <c r="F408" s="19">
        <v>0.42</v>
      </c>
      <c r="G408" s="16">
        <f>C408*F408*12</f>
        <v>503.34479999999996</v>
      </c>
    </row>
    <row r="409" spans="1:7" ht="12.75">
      <c r="A409" s="20" t="s">
        <v>29</v>
      </c>
      <c r="B409" s="20"/>
      <c r="F409" s="19"/>
      <c r="G409">
        <v>0</v>
      </c>
    </row>
    <row r="410" spans="1:7" ht="12.75">
      <c r="A410" s="20" t="s">
        <v>30</v>
      </c>
      <c r="B410" s="20"/>
      <c r="C410">
        <f>B381</f>
        <v>99.87</v>
      </c>
      <c r="F410">
        <v>2.8</v>
      </c>
      <c r="G410" s="16">
        <v>9414.18</v>
      </c>
    </row>
    <row r="411" spans="1:7" ht="12.75">
      <c r="A411" s="20" t="s">
        <v>23</v>
      </c>
      <c r="B411" s="20"/>
      <c r="C411">
        <f>B381</f>
        <v>99.87</v>
      </c>
      <c r="F411">
        <v>0.22</v>
      </c>
      <c r="G411" s="16">
        <f>C411*F411*12</f>
        <v>263.65680000000003</v>
      </c>
    </row>
    <row r="412" spans="1:7" ht="12.75">
      <c r="A412" s="20" t="s">
        <v>31</v>
      </c>
      <c r="B412" s="20"/>
      <c r="G412">
        <v>0</v>
      </c>
    </row>
    <row r="413" spans="1:7" ht="12.75">
      <c r="A413" s="20" t="s">
        <v>32</v>
      </c>
      <c r="B413" s="20"/>
      <c r="G413" s="16">
        <f>D392*1/100</f>
        <v>212.40059999999997</v>
      </c>
    </row>
    <row r="414" spans="1:7" ht="12.75">
      <c r="A414" s="20" t="s">
        <v>33</v>
      </c>
      <c r="B414" s="20"/>
      <c r="G414" s="16">
        <v>0</v>
      </c>
    </row>
    <row r="415" spans="1:7" ht="12.75">
      <c r="A415" s="23"/>
      <c r="B415" s="23"/>
      <c r="G415" s="16"/>
    </row>
    <row r="416" spans="1:7" ht="12.75">
      <c r="A416" s="20" t="s">
        <v>14</v>
      </c>
      <c r="B416" s="20"/>
      <c r="G416" s="16">
        <f>G406+G407+G408+G409+G410+G412+G413+G414</f>
        <v>12191.2422</v>
      </c>
    </row>
    <row r="418" spans="2:5" ht="12.75">
      <c r="B418" s="16" t="s">
        <v>34</v>
      </c>
      <c r="C418" s="16">
        <f>G416+G396+G397</f>
        <v>16163.4258</v>
      </c>
      <c r="D418" s="16"/>
      <c r="E418" s="16"/>
    </row>
    <row r="419" spans="1:5" ht="12.75">
      <c r="A419" s="2" t="s">
        <v>35</v>
      </c>
      <c r="B419" s="2"/>
      <c r="C419" s="16">
        <f>C394-C418</f>
        <v>0.004199999999400461</v>
      </c>
      <c r="D419" s="16"/>
      <c r="E419" s="16"/>
    </row>
    <row r="420" spans="1:2" ht="12.75">
      <c r="A420" s="2"/>
      <c r="B420" s="2"/>
    </row>
    <row r="422" spans="1:7" ht="12.75">
      <c r="A422" s="1" t="s">
        <v>0</v>
      </c>
      <c r="B422" s="2" t="s">
        <v>45</v>
      </c>
      <c r="C422" s="2"/>
      <c r="D422" s="1"/>
      <c r="E422" s="1"/>
      <c r="F422" s="1"/>
      <c r="G422" s="1"/>
    </row>
    <row r="423" spans="1:2" ht="12.75">
      <c r="A423" t="s">
        <v>2</v>
      </c>
      <c r="B423">
        <v>100.6</v>
      </c>
    </row>
    <row r="425" spans="1:2" ht="13.5" thickBot="1">
      <c r="A425" s="3"/>
      <c r="B425" s="3"/>
    </row>
    <row r="426" spans="1:7" ht="93.75" thickBot="1">
      <c r="A426" s="4"/>
      <c r="B426" s="5" t="s">
        <v>3</v>
      </c>
      <c r="C426" s="5" t="s">
        <v>4</v>
      </c>
      <c r="D426" s="6" t="s">
        <v>5</v>
      </c>
      <c r="E426" s="7"/>
      <c r="F426" s="8"/>
      <c r="G426" s="5" t="s">
        <v>6</v>
      </c>
    </row>
    <row r="427" spans="1:7" ht="15.75" thickBot="1">
      <c r="A427" s="9" t="s">
        <v>7</v>
      </c>
      <c r="B427" s="10">
        <v>2276.81</v>
      </c>
      <c r="C427" s="10">
        <v>13701.72</v>
      </c>
      <c r="D427" s="6">
        <v>13639.45</v>
      </c>
      <c r="E427" s="7"/>
      <c r="F427" s="8"/>
      <c r="G427" s="10">
        <f>B427+C427-D427</f>
        <v>2339.079999999998</v>
      </c>
    </row>
    <row r="428" spans="1:7" ht="15.75" thickBot="1">
      <c r="A428" s="9" t="s">
        <v>8</v>
      </c>
      <c r="B428" s="10"/>
      <c r="C428" s="10"/>
      <c r="D428" s="6"/>
      <c r="E428" s="7"/>
      <c r="F428" s="8"/>
      <c r="G428" s="10">
        <f>B428+C428-D428</f>
        <v>0</v>
      </c>
    </row>
    <row r="429" spans="1:7" ht="31.5" thickBot="1">
      <c r="A429" s="9" t="s">
        <v>9</v>
      </c>
      <c r="B429" s="10">
        <v>0.51</v>
      </c>
      <c r="C429" s="10">
        <v>1382.78</v>
      </c>
      <c r="D429" s="6">
        <v>1163.64</v>
      </c>
      <c r="E429" s="7"/>
      <c r="F429" s="8"/>
      <c r="G429" s="10">
        <f>B429+C429-D429</f>
        <v>219.64999999999986</v>
      </c>
    </row>
    <row r="430" spans="1:7" ht="15.75" thickBot="1">
      <c r="A430" s="9" t="s">
        <v>10</v>
      </c>
      <c r="B430" s="10"/>
      <c r="C430" s="10"/>
      <c r="D430" s="6"/>
      <c r="E430" s="7"/>
      <c r="F430" s="8"/>
      <c r="G430" s="10">
        <f>B430+C430-D430</f>
        <v>0</v>
      </c>
    </row>
    <row r="431" spans="1:7" ht="15.75" thickBot="1">
      <c r="A431" s="9" t="s">
        <v>11</v>
      </c>
      <c r="B431" s="10"/>
      <c r="C431" s="10"/>
      <c r="D431" s="6"/>
      <c r="E431" s="7"/>
      <c r="F431" s="11"/>
      <c r="G431" s="10">
        <f>B431+C431-F431</f>
        <v>0</v>
      </c>
    </row>
    <row r="432" spans="1:7" ht="15.75" thickBot="1">
      <c r="A432" s="9" t="s">
        <v>12</v>
      </c>
      <c r="B432" s="10">
        <v>0</v>
      </c>
      <c r="C432" s="10">
        <v>0</v>
      </c>
      <c r="D432" s="6">
        <v>0</v>
      </c>
      <c r="E432" s="7"/>
      <c r="F432" s="8"/>
      <c r="G432" s="10">
        <f>B432+C432-D432</f>
        <v>0</v>
      </c>
    </row>
    <row r="433" spans="1:7" ht="15.75" thickBot="1">
      <c r="A433" s="12" t="s">
        <v>13</v>
      </c>
      <c r="B433" s="10">
        <v>0</v>
      </c>
      <c r="C433" s="10">
        <v>0</v>
      </c>
      <c r="D433" s="6">
        <v>0</v>
      </c>
      <c r="E433" s="7"/>
      <c r="F433" s="8"/>
      <c r="G433" s="10">
        <f>B433+C433-D433</f>
        <v>0</v>
      </c>
    </row>
    <row r="434" spans="1:7" ht="15.75" thickBot="1">
      <c r="A434" s="9" t="s">
        <v>14</v>
      </c>
      <c r="B434" s="10">
        <f>B427+B428+B429+B430+B432+B433+B431</f>
        <v>2277.32</v>
      </c>
      <c r="C434" s="10">
        <f>C427+C429+C433</f>
        <v>15084.5</v>
      </c>
      <c r="D434" s="6">
        <f>D427+D429+D433</f>
        <v>14803.09</v>
      </c>
      <c r="E434" s="7"/>
      <c r="F434" s="8"/>
      <c r="G434" s="10">
        <f>B434+C434-D434</f>
        <v>2558.7299999999996</v>
      </c>
    </row>
    <row r="435" spans="1:3" ht="15.75" thickBot="1">
      <c r="A435" s="3" t="s">
        <v>15</v>
      </c>
      <c r="B435" s="3"/>
      <c r="C435" s="13">
        <v>-646.15</v>
      </c>
    </row>
    <row r="436" spans="1:3" ht="12.75">
      <c r="A436" s="2" t="s">
        <v>16</v>
      </c>
      <c r="B436" s="2"/>
      <c r="C436">
        <f>D427+C435</f>
        <v>12993.300000000001</v>
      </c>
    </row>
    <row r="437" spans="1:7" ht="12.75">
      <c r="A437" s="14"/>
      <c r="B437" s="14"/>
      <c r="C437" s="15"/>
      <c r="D437" s="15"/>
      <c r="E437" s="15"/>
      <c r="G437" t="s">
        <v>17</v>
      </c>
    </row>
    <row r="438" spans="1:7" ht="12.75">
      <c r="A438" s="2" t="s">
        <v>18</v>
      </c>
      <c r="B438" s="2"/>
      <c r="F438" s="16">
        <v>2</v>
      </c>
      <c r="G438" s="16">
        <f>D434*F438/100</f>
        <v>296.0618</v>
      </c>
    </row>
    <row r="439" spans="1:7" ht="12.75">
      <c r="A439" s="17" t="s">
        <v>19</v>
      </c>
      <c r="B439" s="17"/>
      <c r="C439">
        <f>B423</f>
        <v>100.6</v>
      </c>
      <c r="F439" s="18">
        <v>2.96</v>
      </c>
      <c r="G439" s="16">
        <f>C439*F439*12</f>
        <v>3573.3119999999994</v>
      </c>
    </row>
    <row r="440" spans="1:7" ht="12.75">
      <c r="A440" s="2" t="s">
        <v>18</v>
      </c>
      <c r="B440" s="2"/>
      <c r="F440" s="19"/>
      <c r="G440" s="16"/>
    </row>
    <row r="441" spans="1:7" ht="12.75">
      <c r="A441" s="2" t="s">
        <v>20</v>
      </c>
      <c r="B441" s="2"/>
      <c r="F441" s="19"/>
      <c r="G441" s="16"/>
    </row>
    <row r="442" spans="1:7" ht="12.75">
      <c r="A442" s="2" t="s">
        <v>21</v>
      </c>
      <c r="B442" s="2"/>
      <c r="F442" s="19"/>
      <c r="G442" s="16"/>
    </row>
    <row r="443" spans="1:7" ht="12.75">
      <c r="A443" s="20" t="s">
        <v>22</v>
      </c>
      <c r="B443" s="20"/>
      <c r="F443" s="19"/>
      <c r="G443" s="16"/>
    </row>
    <row r="444" spans="1:7" ht="12.75">
      <c r="A444" s="20" t="s">
        <v>23</v>
      </c>
      <c r="B444" s="20"/>
      <c r="F444" s="19"/>
      <c r="G444" s="16"/>
    </row>
    <row r="445" spans="1:7" ht="12.75">
      <c r="A445" s="20" t="s">
        <v>24</v>
      </c>
      <c r="B445" s="20"/>
      <c r="F445" s="19"/>
      <c r="G445" s="16"/>
    </row>
    <row r="446" spans="1:7" ht="12.75">
      <c r="A446" s="20" t="s">
        <v>14</v>
      </c>
      <c r="B446" s="20"/>
      <c r="F446" s="19"/>
      <c r="G446" s="16"/>
    </row>
    <row r="447" spans="1:6" ht="12.75">
      <c r="A447" s="21" t="s">
        <v>25</v>
      </c>
      <c r="B447" s="21"/>
      <c r="C447" s="21"/>
      <c r="D447" s="22"/>
      <c r="E447" s="22"/>
      <c r="F447" s="19"/>
    </row>
    <row r="448" spans="1:7" ht="12.75">
      <c r="A448" s="20" t="s">
        <v>26</v>
      </c>
      <c r="B448" s="20"/>
      <c r="C448">
        <f>B423</f>
        <v>100.6</v>
      </c>
      <c r="F448" s="19">
        <v>0.29</v>
      </c>
      <c r="G448" s="16">
        <f>C448*F448*12</f>
        <v>350.08799999999997</v>
      </c>
    </row>
    <row r="449" spans="1:7" ht="12.75">
      <c r="A449" s="20" t="s">
        <v>27</v>
      </c>
      <c r="B449" s="20"/>
      <c r="C449">
        <f>B423</f>
        <v>100.6</v>
      </c>
      <c r="F449" s="19">
        <v>1.43</v>
      </c>
      <c r="G449" s="16">
        <f>C449*F449*12</f>
        <v>1726.2959999999998</v>
      </c>
    </row>
    <row r="450" spans="1:7" ht="12.75">
      <c r="A450" s="20" t="s">
        <v>28</v>
      </c>
      <c r="B450" s="20"/>
      <c r="C450">
        <f>B423</f>
        <v>100.6</v>
      </c>
      <c r="F450" s="19">
        <v>0.42</v>
      </c>
      <c r="G450" s="16">
        <f>C450*F450*12</f>
        <v>507.02399999999994</v>
      </c>
    </row>
    <row r="451" spans="1:7" ht="12.75">
      <c r="A451" s="20" t="s">
        <v>29</v>
      </c>
      <c r="B451" s="20"/>
      <c r="F451" s="19"/>
      <c r="G451">
        <v>0</v>
      </c>
    </row>
    <row r="452" spans="1:7" ht="12.75">
      <c r="A452" s="20" t="s">
        <v>30</v>
      </c>
      <c r="B452" s="20"/>
      <c r="C452">
        <f>B423</f>
        <v>100.6</v>
      </c>
      <c r="F452">
        <v>2.8</v>
      </c>
      <c r="G452" s="16">
        <v>6392.49</v>
      </c>
    </row>
    <row r="453" spans="1:7" ht="12.75">
      <c r="A453" s="20" t="s">
        <v>23</v>
      </c>
      <c r="B453" s="20"/>
      <c r="C453">
        <f>B423</f>
        <v>100.6</v>
      </c>
      <c r="F453">
        <v>0.22</v>
      </c>
      <c r="G453" s="16">
        <f>C453*F453*12</f>
        <v>265.58399999999995</v>
      </c>
    </row>
    <row r="454" spans="1:7" ht="12.75">
      <c r="A454" s="20" t="s">
        <v>31</v>
      </c>
      <c r="B454" s="20"/>
      <c r="G454">
        <v>0</v>
      </c>
    </row>
    <row r="455" spans="1:7" ht="12.75">
      <c r="A455" s="20" t="s">
        <v>32</v>
      </c>
      <c r="B455" s="20"/>
      <c r="G455" s="16">
        <f>D434*1/100</f>
        <v>148.0309</v>
      </c>
    </row>
    <row r="456" spans="1:7" ht="12.75">
      <c r="A456" s="20" t="s">
        <v>33</v>
      </c>
      <c r="B456" s="20"/>
      <c r="G456" s="16">
        <v>0</v>
      </c>
    </row>
    <row r="457" spans="1:7" ht="12.75">
      <c r="A457" s="23"/>
      <c r="B457" s="23"/>
      <c r="G457" s="16"/>
    </row>
    <row r="458" spans="1:7" ht="12.75">
      <c r="A458" s="20" t="s">
        <v>14</v>
      </c>
      <c r="B458" s="20"/>
      <c r="G458" s="16">
        <f>G448+G449+G450+G451+G452+G454+G455+G456</f>
        <v>9123.928899999999</v>
      </c>
    </row>
    <row r="460" spans="2:5" ht="12.75">
      <c r="B460" s="16" t="s">
        <v>34</v>
      </c>
      <c r="C460" s="16">
        <f>G458+G438+G439</f>
        <v>12993.302699999998</v>
      </c>
      <c r="D460" s="16"/>
      <c r="E460" s="16"/>
    </row>
    <row r="461" spans="1:5" ht="12.75">
      <c r="A461" s="2" t="s">
        <v>35</v>
      </c>
      <c r="B461" s="2"/>
      <c r="C461" s="16">
        <f>C436-C460</f>
        <v>-0.0026999999972758815</v>
      </c>
      <c r="D461" s="16"/>
      <c r="E461" s="16"/>
    </row>
    <row r="462" spans="1:2" ht="12.75">
      <c r="A462" s="2"/>
      <c r="B462" s="2"/>
    </row>
    <row r="464" spans="1:7" ht="12.75">
      <c r="A464" s="1" t="s">
        <v>0</v>
      </c>
      <c r="B464" s="2" t="s">
        <v>46</v>
      </c>
      <c r="C464" s="2"/>
      <c r="D464" s="1"/>
      <c r="E464" s="1"/>
      <c r="F464" s="1"/>
      <c r="G464" s="1"/>
    </row>
    <row r="465" spans="1:2" ht="12.75">
      <c r="A465" t="s">
        <v>2</v>
      </c>
      <c r="B465">
        <v>93.9</v>
      </c>
    </row>
    <row r="467" spans="1:2" ht="13.5" thickBot="1">
      <c r="A467" s="3"/>
      <c r="B467" s="3"/>
    </row>
    <row r="468" spans="1:7" ht="93.75" thickBot="1">
      <c r="A468" s="4"/>
      <c r="B468" s="5" t="s">
        <v>3</v>
      </c>
      <c r="C468" s="5" t="s">
        <v>4</v>
      </c>
      <c r="D468" s="6" t="s">
        <v>5</v>
      </c>
      <c r="E468" s="7"/>
      <c r="F468" s="8"/>
      <c r="G468" s="5" t="s">
        <v>6</v>
      </c>
    </row>
    <row r="469" spans="1:7" ht="15.75" thickBot="1">
      <c r="A469" s="9" t="s">
        <v>7</v>
      </c>
      <c r="B469" s="10">
        <v>214.02</v>
      </c>
      <c r="C469" s="10">
        <v>2009.46</v>
      </c>
      <c r="D469" s="6">
        <v>1450.92</v>
      </c>
      <c r="E469" s="7"/>
      <c r="F469" s="8"/>
      <c r="G469" s="10">
        <f>B469+C469-D469</f>
        <v>772.56</v>
      </c>
    </row>
    <row r="470" spans="1:7" ht="15.75" thickBot="1">
      <c r="A470" s="9" t="s">
        <v>8</v>
      </c>
      <c r="B470" s="10"/>
      <c r="C470" s="10"/>
      <c r="D470" s="6"/>
      <c r="E470" s="7"/>
      <c r="F470" s="8"/>
      <c r="G470" s="10">
        <f>B470+C470-D470</f>
        <v>0</v>
      </c>
    </row>
    <row r="471" spans="1:7" ht="31.5" thickBot="1">
      <c r="A471" s="9" t="s">
        <v>9</v>
      </c>
      <c r="B471" s="10">
        <v>10.31</v>
      </c>
      <c r="C471" s="10">
        <v>0</v>
      </c>
      <c r="D471" s="6">
        <v>0</v>
      </c>
      <c r="E471" s="7"/>
      <c r="F471" s="8"/>
      <c r="G471" s="10">
        <f>B471+C471-D471</f>
        <v>10.31</v>
      </c>
    </row>
    <row r="472" spans="1:7" ht="15.75" thickBot="1">
      <c r="A472" s="9" t="s">
        <v>10</v>
      </c>
      <c r="B472" s="10"/>
      <c r="C472" s="10"/>
      <c r="D472" s="6"/>
      <c r="E472" s="7"/>
      <c r="F472" s="8"/>
      <c r="G472" s="10">
        <f>B472+C472-D472</f>
        <v>0</v>
      </c>
    </row>
    <row r="473" spans="1:7" ht="15.75" thickBot="1">
      <c r="A473" s="9" t="s">
        <v>11</v>
      </c>
      <c r="B473" s="10"/>
      <c r="C473" s="10"/>
      <c r="D473" s="6"/>
      <c r="E473" s="7"/>
      <c r="F473" s="11"/>
      <c r="G473" s="10">
        <f>B473+C473-F473</f>
        <v>0</v>
      </c>
    </row>
    <row r="474" spans="1:7" ht="15.75" thickBot="1">
      <c r="A474" s="9" t="s">
        <v>12</v>
      </c>
      <c r="B474" s="10">
        <v>0</v>
      </c>
      <c r="C474" s="10">
        <v>0</v>
      </c>
      <c r="D474" s="6">
        <v>0</v>
      </c>
      <c r="E474" s="7"/>
      <c r="F474" s="8"/>
      <c r="G474" s="10">
        <f>B474+C474-D474</f>
        <v>0</v>
      </c>
    </row>
    <row r="475" spans="1:7" ht="15.75" thickBot="1">
      <c r="A475" s="12" t="s">
        <v>13</v>
      </c>
      <c r="B475" s="10">
        <v>0</v>
      </c>
      <c r="C475" s="10">
        <v>0</v>
      </c>
      <c r="D475" s="6">
        <v>0</v>
      </c>
      <c r="E475" s="7"/>
      <c r="F475" s="8"/>
      <c r="G475" s="10">
        <f>B475+C475-D475</f>
        <v>0</v>
      </c>
    </row>
    <row r="476" spans="1:7" ht="15.75" thickBot="1">
      <c r="A476" s="9" t="s">
        <v>14</v>
      </c>
      <c r="B476" s="10">
        <f>B469+B470+B471+B472+B474+B475+B473</f>
        <v>224.33</v>
      </c>
      <c r="C476" s="10">
        <f>C469+C471+C475</f>
        <v>2009.46</v>
      </c>
      <c r="D476" s="6">
        <f>D469+D471+D475</f>
        <v>1450.92</v>
      </c>
      <c r="E476" s="7"/>
      <c r="F476" s="8"/>
      <c r="G476" s="10">
        <f>B476+C476-D476</f>
        <v>782.8699999999999</v>
      </c>
    </row>
    <row r="477" spans="1:3" ht="15.75" thickBot="1">
      <c r="A477" s="3" t="s">
        <v>15</v>
      </c>
      <c r="B477" s="3"/>
      <c r="C477" s="13">
        <v>460.51</v>
      </c>
    </row>
    <row r="478" spans="1:3" ht="12.75">
      <c r="A478" s="2" t="s">
        <v>16</v>
      </c>
      <c r="B478" s="2"/>
      <c r="C478">
        <f>D469+C477</f>
        <v>1911.43</v>
      </c>
    </row>
    <row r="479" spans="1:7" ht="12.75">
      <c r="A479" s="14"/>
      <c r="B479" s="14"/>
      <c r="C479" s="15"/>
      <c r="D479" s="15"/>
      <c r="E479" s="15"/>
      <c r="G479" t="s">
        <v>17</v>
      </c>
    </row>
    <row r="480" spans="1:7" ht="12.75">
      <c r="A480" s="2" t="s">
        <v>18</v>
      </c>
      <c r="B480" s="2"/>
      <c r="F480" s="16">
        <v>2</v>
      </c>
      <c r="G480" s="16">
        <f>D476*F480/100</f>
        <v>29.0184</v>
      </c>
    </row>
    <row r="481" spans="1:7" ht="12.75">
      <c r="A481" s="17" t="s">
        <v>19</v>
      </c>
      <c r="B481" s="17"/>
      <c r="C481">
        <f>B465</f>
        <v>93.9</v>
      </c>
      <c r="F481" s="18">
        <v>0.2</v>
      </c>
      <c r="G481" s="16">
        <f>C481*F481*12</f>
        <v>225.36</v>
      </c>
    </row>
    <row r="482" spans="1:7" ht="12.75">
      <c r="A482" s="2" t="s">
        <v>18</v>
      </c>
      <c r="B482" s="2"/>
      <c r="F482" s="19"/>
      <c r="G482" s="16"/>
    </row>
    <row r="483" spans="1:7" ht="12.75">
      <c r="A483" s="2" t="s">
        <v>20</v>
      </c>
      <c r="B483" s="2"/>
      <c r="F483" s="19"/>
      <c r="G483" s="16"/>
    </row>
    <row r="484" spans="1:7" ht="12.75">
      <c r="A484" s="2" t="s">
        <v>21</v>
      </c>
      <c r="B484" s="2"/>
      <c r="F484" s="19"/>
      <c r="G484" s="16"/>
    </row>
    <row r="485" spans="1:7" ht="12.75">
      <c r="A485" s="20" t="s">
        <v>22</v>
      </c>
      <c r="B485" s="20"/>
      <c r="F485" s="19"/>
      <c r="G485" s="16"/>
    </row>
    <row r="486" spans="1:7" ht="12.75">
      <c r="A486" s="20" t="s">
        <v>23</v>
      </c>
      <c r="B486" s="20"/>
      <c r="F486" s="19"/>
      <c r="G486" s="16"/>
    </row>
    <row r="487" spans="1:7" ht="12.75">
      <c r="A487" s="20" t="s">
        <v>24</v>
      </c>
      <c r="B487" s="20"/>
      <c r="F487" s="19"/>
      <c r="G487" s="16"/>
    </row>
    <row r="488" spans="1:7" ht="12.75">
      <c r="A488" s="20" t="s">
        <v>14</v>
      </c>
      <c r="B488" s="20"/>
      <c r="F488" s="19"/>
      <c r="G488" s="16"/>
    </row>
    <row r="489" spans="1:6" ht="12.75">
      <c r="A489" s="21" t="s">
        <v>25</v>
      </c>
      <c r="B489" s="21"/>
      <c r="C489" s="21"/>
      <c r="D489" s="22"/>
      <c r="E489" s="22"/>
      <c r="F489" s="19"/>
    </row>
    <row r="490" spans="1:7" ht="12.75">
      <c r="A490" s="20" t="s">
        <v>26</v>
      </c>
      <c r="B490" s="20"/>
      <c r="C490">
        <f>B465</f>
        <v>93.9</v>
      </c>
      <c r="F490" s="19">
        <v>0</v>
      </c>
      <c r="G490" s="16">
        <f>C490*F490*12</f>
        <v>0</v>
      </c>
    </row>
    <row r="491" spans="1:7" ht="12.75">
      <c r="A491" s="20" t="s">
        <v>27</v>
      </c>
      <c r="B491" s="20"/>
      <c r="C491">
        <f>B465</f>
        <v>93.9</v>
      </c>
      <c r="F491" s="19">
        <v>1.26</v>
      </c>
      <c r="G491" s="16">
        <f>C491*F491*12</f>
        <v>1419.768</v>
      </c>
    </row>
    <row r="492" spans="1:7" ht="12.75">
      <c r="A492" s="20" t="s">
        <v>28</v>
      </c>
      <c r="B492" s="20"/>
      <c r="C492">
        <f>B465</f>
        <v>93.9</v>
      </c>
      <c r="F492" s="19">
        <v>0</v>
      </c>
      <c r="G492" s="16">
        <f>C492*F492*12</f>
        <v>0</v>
      </c>
    </row>
    <row r="493" spans="1:7" ht="12.75">
      <c r="A493" s="20" t="s">
        <v>29</v>
      </c>
      <c r="B493" s="20"/>
      <c r="F493" s="19"/>
      <c r="G493">
        <v>0</v>
      </c>
    </row>
    <row r="494" spans="1:7" ht="12.75">
      <c r="A494" s="20" t="s">
        <v>30</v>
      </c>
      <c r="B494" s="20"/>
      <c r="C494">
        <f>B465</f>
        <v>93.9</v>
      </c>
      <c r="F494">
        <v>0.2</v>
      </c>
      <c r="G494" s="16">
        <v>222.77</v>
      </c>
    </row>
    <row r="495" spans="1:7" ht="12.75">
      <c r="A495" s="20" t="s">
        <v>23</v>
      </c>
      <c r="B495" s="20"/>
      <c r="C495">
        <f>B465</f>
        <v>93.9</v>
      </c>
      <c r="F495">
        <v>0.22</v>
      </c>
      <c r="G495" s="16">
        <f>C495*F495*12</f>
        <v>247.89600000000002</v>
      </c>
    </row>
    <row r="496" spans="1:7" ht="12.75">
      <c r="A496" s="20" t="s">
        <v>31</v>
      </c>
      <c r="B496" s="20"/>
      <c r="G496">
        <v>0</v>
      </c>
    </row>
    <row r="497" spans="1:7" ht="12.75">
      <c r="A497" s="20" t="s">
        <v>32</v>
      </c>
      <c r="B497" s="20"/>
      <c r="G497" s="16">
        <f>D476*1/100</f>
        <v>14.5092</v>
      </c>
    </row>
    <row r="498" spans="1:7" ht="12.75">
      <c r="A498" s="20" t="s">
        <v>33</v>
      </c>
      <c r="B498" s="20"/>
      <c r="G498" s="16">
        <v>0</v>
      </c>
    </row>
    <row r="499" spans="1:7" ht="12.75">
      <c r="A499" s="23"/>
      <c r="B499" s="23"/>
      <c r="G499" s="16"/>
    </row>
    <row r="500" spans="1:7" ht="12.75">
      <c r="A500" s="20" t="s">
        <v>14</v>
      </c>
      <c r="B500" s="20"/>
      <c r="G500" s="16">
        <f>G490+G491+G492+G493+G494+G496+G497+G498</f>
        <v>1657.0472</v>
      </c>
    </row>
    <row r="502" spans="2:5" ht="12.75">
      <c r="B502" s="16" t="s">
        <v>34</v>
      </c>
      <c r="C502" s="16">
        <f>G500+G480+G481</f>
        <v>1911.4256</v>
      </c>
      <c r="D502" s="16"/>
      <c r="E502" s="16"/>
    </row>
    <row r="503" spans="1:5" ht="12.75">
      <c r="A503" s="2" t="s">
        <v>35</v>
      </c>
      <c r="B503" s="2"/>
      <c r="C503" s="16">
        <f>C478-C502</f>
        <v>0.004400000000032378</v>
      </c>
      <c r="D503" s="16"/>
      <c r="E503" s="16"/>
    </row>
    <row r="504" spans="1:2" ht="12.75">
      <c r="A504" s="2"/>
      <c r="B504" s="2"/>
    </row>
    <row r="506" spans="1:7" ht="12.75">
      <c r="A506" s="1" t="s">
        <v>0</v>
      </c>
      <c r="B506" s="2" t="s">
        <v>47</v>
      </c>
      <c r="C506" s="2"/>
      <c r="D506" s="1"/>
      <c r="E506" s="1"/>
      <c r="F506" s="1"/>
      <c r="G506" s="1"/>
    </row>
    <row r="507" spans="1:2" ht="12.75">
      <c r="A507" t="s">
        <v>2</v>
      </c>
      <c r="B507">
        <v>53.4</v>
      </c>
    </row>
    <row r="509" spans="1:2" ht="13.5" thickBot="1">
      <c r="A509" s="3"/>
      <c r="B509" s="3"/>
    </row>
    <row r="510" spans="1:7" ht="93.75" thickBot="1">
      <c r="A510" s="4"/>
      <c r="B510" s="5" t="s">
        <v>3</v>
      </c>
      <c r="C510" s="5" t="s">
        <v>4</v>
      </c>
      <c r="D510" s="6" t="s">
        <v>5</v>
      </c>
      <c r="E510" s="7"/>
      <c r="F510" s="8"/>
      <c r="G510" s="5" t="s">
        <v>6</v>
      </c>
    </row>
    <row r="511" spans="1:7" ht="15.75" thickBot="1">
      <c r="A511" s="9" t="s">
        <v>7</v>
      </c>
      <c r="B511" s="10">
        <v>0</v>
      </c>
      <c r="C511" s="10">
        <v>7369.2</v>
      </c>
      <c r="D511" s="6">
        <v>7266.86</v>
      </c>
      <c r="E511" s="7"/>
      <c r="F511" s="8"/>
      <c r="G511" s="10">
        <f>B511+C511-D511</f>
        <v>102.34000000000015</v>
      </c>
    </row>
    <row r="512" spans="1:7" ht="15.75" thickBot="1">
      <c r="A512" s="9" t="s">
        <v>8</v>
      </c>
      <c r="B512" s="10"/>
      <c r="C512" s="10"/>
      <c r="D512" s="6"/>
      <c r="E512" s="7"/>
      <c r="F512" s="8"/>
      <c r="G512" s="10">
        <f>B512+C512-D512</f>
        <v>0</v>
      </c>
    </row>
    <row r="513" spans="1:7" ht="31.5" thickBot="1">
      <c r="A513" s="9" t="s">
        <v>9</v>
      </c>
      <c r="B513" s="10">
        <v>0</v>
      </c>
      <c r="C513" s="10">
        <v>6898.94</v>
      </c>
      <c r="D513" s="6">
        <v>7001.28</v>
      </c>
      <c r="E513" s="7"/>
      <c r="F513" s="8"/>
      <c r="G513" s="10">
        <f>B513+C513-D513</f>
        <v>-102.34000000000015</v>
      </c>
    </row>
    <row r="514" spans="1:7" ht="15.75" thickBot="1">
      <c r="A514" s="9" t="s">
        <v>10</v>
      </c>
      <c r="B514" s="10"/>
      <c r="C514" s="10"/>
      <c r="D514" s="6"/>
      <c r="E514" s="7"/>
      <c r="F514" s="8"/>
      <c r="G514" s="10">
        <f>B514+C514-D514</f>
        <v>0</v>
      </c>
    </row>
    <row r="515" spans="1:7" ht="15.75" thickBot="1">
      <c r="A515" s="9" t="s">
        <v>11</v>
      </c>
      <c r="B515" s="10"/>
      <c r="C515" s="10"/>
      <c r="D515" s="6"/>
      <c r="E515" s="7"/>
      <c r="F515" s="11"/>
      <c r="G515" s="10">
        <f>B515+C515-F515</f>
        <v>0</v>
      </c>
    </row>
    <row r="516" spans="1:7" ht="15.75" thickBot="1">
      <c r="A516" s="9" t="s">
        <v>12</v>
      </c>
      <c r="B516" s="10">
        <v>0</v>
      </c>
      <c r="C516" s="10">
        <v>0</v>
      </c>
      <c r="D516" s="6">
        <v>0</v>
      </c>
      <c r="E516" s="7"/>
      <c r="F516" s="8"/>
      <c r="G516" s="10">
        <f>B516+C516-D516</f>
        <v>0</v>
      </c>
    </row>
    <row r="517" spans="1:7" ht="15.75" thickBot="1">
      <c r="A517" s="12" t="s">
        <v>13</v>
      </c>
      <c r="B517" s="10">
        <v>0</v>
      </c>
      <c r="C517" s="10">
        <v>0</v>
      </c>
      <c r="D517" s="6">
        <v>0</v>
      </c>
      <c r="E517" s="7"/>
      <c r="F517" s="8"/>
      <c r="G517" s="10">
        <f>B517+C517-D517</f>
        <v>0</v>
      </c>
    </row>
    <row r="518" spans="1:7" ht="15.75" thickBot="1">
      <c r="A518" s="9" t="s">
        <v>14</v>
      </c>
      <c r="B518" s="10">
        <f>B511+B512+B513+B514+B516+B517+B515</f>
        <v>0</v>
      </c>
      <c r="C518" s="10">
        <f>C511+C513+C517</f>
        <v>14268.14</v>
      </c>
      <c r="D518" s="6">
        <f>D511+D513+D517</f>
        <v>14268.14</v>
      </c>
      <c r="E518" s="7"/>
      <c r="F518" s="8"/>
      <c r="G518" s="10">
        <f>B518+C518-D518</f>
        <v>0</v>
      </c>
    </row>
    <row r="519" spans="1:3" ht="15.75" thickBot="1">
      <c r="A519" s="3" t="s">
        <v>15</v>
      </c>
      <c r="B519" s="3"/>
      <c r="C519" s="13">
        <v>2627.42</v>
      </c>
    </row>
    <row r="520" spans="1:3" ht="12.75">
      <c r="A520" s="2" t="s">
        <v>16</v>
      </c>
      <c r="B520" s="2"/>
      <c r="C520">
        <f>D511+C519</f>
        <v>9894.279999999999</v>
      </c>
    </row>
    <row r="521" spans="1:7" ht="12.75">
      <c r="A521" s="14"/>
      <c r="B521" s="14"/>
      <c r="C521" s="15"/>
      <c r="D521" s="15"/>
      <c r="E521" s="15"/>
      <c r="G521" t="s">
        <v>17</v>
      </c>
    </row>
    <row r="522" spans="1:7" ht="12.75">
      <c r="A522" s="2" t="s">
        <v>18</v>
      </c>
      <c r="B522" s="2"/>
      <c r="F522" s="16">
        <v>2</v>
      </c>
      <c r="G522" s="16">
        <f>D518*F522/100</f>
        <v>285.3628</v>
      </c>
    </row>
    <row r="523" spans="1:7" ht="12.75">
      <c r="A523" s="17" t="s">
        <v>19</v>
      </c>
      <c r="B523" s="17"/>
      <c r="C523">
        <f>B507</f>
        <v>53.4</v>
      </c>
      <c r="F523" s="18">
        <v>2.96</v>
      </c>
      <c r="G523" s="16">
        <f>C523*F523*12</f>
        <v>1896.768</v>
      </c>
    </row>
    <row r="524" spans="1:7" ht="12.75">
      <c r="A524" s="2" t="s">
        <v>18</v>
      </c>
      <c r="B524" s="2"/>
      <c r="F524" s="19"/>
      <c r="G524" s="16"/>
    </row>
    <row r="525" spans="1:7" ht="12.75">
      <c r="A525" s="2" t="s">
        <v>20</v>
      </c>
      <c r="B525" s="2"/>
      <c r="F525" s="19"/>
      <c r="G525" s="16"/>
    </row>
    <row r="526" spans="1:7" ht="12.75">
      <c r="A526" s="2" t="s">
        <v>21</v>
      </c>
      <c r="B526" s="2"/>
      <c r="F526" s="19"/>
      <c r="G526" s="16"/>
    </row>
    <row r="527" spans="1:7" ht="12.75">
      <c r="A527" s="20" t="s">
        <v>22</v>
      </c>
      <c r="B527" s="20"/>
      <c r="F527" s="19"/>
      <c r="G527" s="16"/>
    </row>
    <row r="528" spans="1:7" ht="12.75">
      <c r="A528" s="20" t="s">
        <v>23</v>
      </c>
      <c r="B528" s="20"/>
      <c r="F528" s="19"/>
      <c r="G528" s="16"/>
    </row>
    <row r="529" spans="1:7" ht="12.75">
      <c r="A529" s="20" t="s">
        <v>24</v>
      </c>
      <c r="B529" s="20"/>
      <c r="F529" s="19"/>
      <c r="G529" s="16"/>
    </row>
    <row r="530" spans="1:7" ht="12.75">
      <c r="A530" s="20" t="s">
        <v>14</v>
      </c>
      <c r="B530" s="20"/>
      <c r="F530" s="19"/>
      <c r="G530" s="16"/>
    </row>
    <row r="531" spans="1:6" ht="12.75">
      <c r="A531" s="21" t="s">
        <v>25</v>
      </c>
      <c r="B531" s="21"/>
      <c r="C531" s="21"/>
      <c r="D531" s="22"/>
      <c r="E531" s="22"/>
      <c r="F531" s="19"/>
    </row>
    <row r="532" spans="1:7" ht="12.75">
      <c r="A532" s="20" t="s">
        <v>26</v>
      </c>
      <c r="B532" s="20"/>
      <c r="C532">
        <f>B507</f>
        <v>53.4</v>
      </c>
      <c r="F532" s="19">
        <v>0.29</v>
      </c>
      <c r="G532" s="16">
        <f>C532*F532*12</f>
        <v>185.832</v>
      </c>
    </row>
    <row r="533" spans="1:7" ht="12.75">
      <c r="A533" s="20" t="s">
        <v>27</v>
      </c>
      <c r="B533" s="20"/>
      <c r="C533">
        <f>B507</f>
        <v>53.4</v>
      </c>
      <c r="F533" s="19">
        <v>1.43</v>
      </c>
      <c r="G533" s="16">
        <f>C533*F533*12</f>
        <v>916.3439999999999</v>
      </c>
    </row>
    <row r="534" spans="1:7" ht="12.75">
      <c r="A534" s="20" t="s">
        <v>28</v>
      </c>
      <c r="B534" s="20"/>
      <c r="C534">
        <f>B507</f>
        <v>53.4</v>
      </c>
      <c r="F534" s="19">
        <v>0.42</v>
      </c>
      <c r="G534" s="16">
        <f>C534*F534*12</f>
        <v>269.13599999999997</v>
      </c>
    </row>
    <row r="535" spans="1:7" ht="12.75">
      <c r="A535" s="20" t="s">
        <v>29</v>
      </c>
      <c r="B535" s="20"/>
      <c r="F535" s="19"/>
      <c r="G535">
        <v>0</v>
      </c>
    </row>
    <row r="536" spans="1:7" ht="12.75">
      <c r="A536" s="20" t="s">
        <v>30</v>
      </c>
      <c r="B536" s="20"/>
      <c r="C536">
        <f>B507</f>
        <v>53.4</v>
      </c>
      <c r="F536">
        <v>2.8</v>
      </c>
      <c r="G536" s="16">
        <v>6198.16</v>
      </c>
    </row>
    <row r="537" spans="1:7" ht="12.75">
      <c r="A537" s="20" t="s">
        <v>23</v>
      </c>
      <c r="B537" s="20"/>
      <c r="C537">
        <f>B507</f>
        <v>53.4</v>
      </c>
      <c r="F537">
        <v>0.22</v>
      </c>
      <c r="G537" s="16">
        <f>C537*F537*12</f>
        <v>140.976</v>
      </c>
    </row>
    <row r="538" spans="1:7" ht="12.75">
      <c r="A538" s="20" t="s">
        <v>31</v>
      </c>
      <c r="B538" s="20"/>
      <c r="G538">
        <v>0</v>
      </c>
    </row>
    <row r="539" spans="1:7" ht="12.75">
      <c r="A539" s="20" t="s">
        <v>32</v>
      </c>
      <c r="B539" s="20"/>
      <c r="G539" s="16">
        <f>D518*1/100</f>
        <v>142.6814</v>
      </c>
    </row>
    <row r="540" spans="1:7" ht="12.75">
      <c r="A540" s="20" t="s">
        <v>33</v>
      </c>
      <c r="B540" s="20"/>
      <c r="G540" s="16">
        <v>0</v>
      </c>
    </row>
    <row r="541" spans="1:7" ht="12.75">
      <c r="A541" s="23"/>
      <c r="B541" s="23"/>
      <c r="G541" s="16"/>
    </row>
    <row r="542" spans="1:7" ht="12.75">
      <c r="A542" s="20" t="s">
        <v>14</v>
      </c>
      <c r="B542" s="20"/>
      <c r="G542" s="16">
        <f>G532+G533+G534+G535+G536+G538+G539+G540</f>
        <v>7712.1534</v>
      </c>
    </row>
    <row r="544" spans="2:5" ht="12.75">
      <c r="B544" s="16" t="s">
        <v>34</v>
      </c>
      <c r="C544" s="16">
        <f>G542+G522+G523</f>
        <v>9894.2842</v>
      </c>
      <c r="D544" s="16"/>
      <c r="E544" s="16"/>
    </row>
    <row r="545" spans="1:5" ht="12.75">
      <c r="A545" s="2" t="s">
        <v>35</v>
      </c>
      <c r="B545" s="2"/>
      <c r="C545" s="16">
        <f>C520-C544</f>
        <v>-0.0042000000012194505</v>
      </c>
      <c r="D545" s="16"/>
      <c r="E545" s="16"/>
    </row>
    <row r="546" spans="1:2" ht="12.75">
      <c r="A546" s="2"/>
      <c r="B546" s="2"/>
    </row>
    <row r="548" spans="1:7" ht="12.75">
      <c r="A548" s="1" t="s">
        <v>0</v>
      </c>
      <c r="B548" s="2" t="s">
        <v>48</v>
      </c>
      <c r="C548" s="2"/>
      <c r="D548" s="1"/>
      <c r="E548" s="1"/>
      <c r="F548" s="1"/>
      <c r="G548" s="1"/>
    </row>
    <row r="549" spans="1:2" ht="12.75">
      <c r="A549" t="s">
        <v>2</v>
      </c>
      <c r="B549">
        <v>55.3</v>
      </c>
    </row>
    <row r="551" spans="1:2" ht="13.5" thickBot="1">
      <c r="A551" s="3"/>
      <c r="B551" s="3"/>
    </row>
    <row r="552" spans="1:7" ht="93.75" thickBot="1">
      <c r="A552" s="4"/>
      <c r="B552" s="5" t="s">
        <v>3</v>
      </c>
      <c r="C552" s="5" t="s">
        <v>4</v>
      </c>
      <c r="D552" s="6" t="s">
        <v>5</v>
      </c>
      <c r="E552" s="7"/>
      <c r="F552" s="8"/>
      <c r="G552" s="5" t="s">
        <v>6</v>
      </c>
    </row>
    <row r="553" spans="1:7" ht="15.75" thickBot="1">
      <c r="A553" s="9" t="s">
        <v>7</v>
      </c>
      <c r="B553" s="10">
        <v>0</v>
      </c>
      <c r="C553" s="10">
        <v>7631.4</v>
      </c>
      <c r="D553" s="6">
        <v>6951.21</v>
      </c>
      <c r="E553" s="7"/>
      <c r="F553" s="8"/>
      <c r="G553" s="10">
        <f>B553+C553-D553</f>
        <v>680.1899999999996</v>
      </c>
    </row>
    <row r="554" spans="1:7" ht="15.75" thickBot="1">
      <c r="A554" s="9" t="s">
        <v>8</v>
      </c>
      <c r="B554" s="10"/>
      <c r="C554" s="10"/>
      <c r="D554" s="6"/>
      <c r="E554" s="7"/>
      <c r="F554" s="8"/>
      <c r="G554" s="10">
        <f>B554+C554-D554</f>
        <v>0</v>
      </c>
    </row>
    <row r="555" spans="1:7" ht="31.5" thickBot="1">
      <c r="A555" s="9" t="s">
        <v>9</v>
      </c>
      <c r="B555" s="10">
        <v>0</v>
      </c>
      <c r="C555" s="10">
        <v>4455.36</v>
      </c>
      <c r="D555" s="6">
        <v>4070.99</v>
      </c>
      <c r="E555" s="7"/>
      <c r="F555" s="8"/>
      <c r="G555" s="10">
        <f>B555+C555-D555</f>
        <v>384.3699999999999</v>
      </c>
    </row>
    <row r="556" spans="1:7" ht="15.75" thickBot="1">
      <c r="A556" s="9" t="s">
        <v>10</v>
      </c>
      <c r="B556" s="10"/>
      <c r="C556" s="10"/>
      <c r="D556" s="6"/>
      <c r="E556" s="7"/>
      <c r="F556" s="8"/>
      <c r="G556" s="10">
        <f>B556+C556-D556</f>
        <v>0</v>
      </c>
    </row>
    <row r="557" spans="1:7" ht="15.75" thickBot="1">
      <c r="A557" s="9" t="s">
        <v>11</v>
      </c>
      <c r="B557" s="10"/>
      <c r="C557" s="10"/>
      <c r="D557" s="6"/>
      <c r="E557" s="7"/>
      <c r="F557" s="11"/>
      <c r="G557" s="10">
        <f>B557+C557-F557</f>
        <v>0</v>
      </c>
    </row>
    <row r="558" spans="1:7" ht="15.75" thickBot="1">
      <c r="A558" s="9" t="s">
        <v>12</v>
      </c>
      <c r="B558" s="10">
        <v>0</v>
      </c>
      <c r="C558" s="10">
        <v>0</v>
      </c>
      <c r="D558" s="6">
        <v>0</v>
      </c>
      <c r="E558" s="7"/>
      <c r="F558" s="8"/>
      <c r="G558" s="10">
        <f>B558+C558-D558</f>
        <v>0</v>
      </c>
    </row>
    <row r="559" spans="1:7" ht="15.75" thickBot="1">
      <c r="A559" s="12" t="s">
        <v>13</v>
      </c>
      <c r="B559" s="10">
        <v>0</v>
      </c>
      <c r="C559" s="10">
        <v>0</v>
      </c>
      <c r="D559" s="6">
        <v>0</v>
      </c>
      <c r="E559" s="7"/>
      <c r="F559" s="8"/>
      <c r="G559" s="10">
        <f>B559+C559-D559</f>
        <v>0</v>
      </c>
    </row>
    <row r="560" spans="1:7" ht="15.75" thickBot="1">
      <c r="A560" s="9" t="s">
        <v>14</v>
      </c>
      <c r="B560" s="10">
        <f>B553+B554+B555+B556+B558+B559+B557</f>
        <v>0</v>
      </c>
      <c r="C560" s="10">
        <f>C553+C555+C559</f>
        <v>12086.759999999998</v>
      </c>
      <c r="D560" s="6">
        <f>D553+D555+D559</f>
        <v>11022.2</v>
      </c>
      <c r="E560" s="7"/>
      <c r="F560" s="8"/>
      <c r="G560" s="10">
        <f>B560+C560-D560</f>
        <v>1064.5599999999977</v>
      </c>
    </row>
    <row r="561" spans="1:3" ht="15.75" thickBot="1">
      <c r="A561" s="3" t="s">
        <v>15</v>
      </c>
      <c r="B561" s="3"/>
      <c r="C561" s="13">
        <v>1780.76</v>
      </c>
    </row>
    <row r="562" spans="1:3" ht="12.75">
      <c r="A562" s="2" t="s">
        <v>16</v>
      </c>
      <c r="B562" s="2"/>
      <c r="C562">
        <f>D553+C561</f>
        <v>8731.97</v>
      </c>
    </row>
    <row r="563" spans="1:7" ht="12.75">
      <c r="A563" s="14"/>
      <c r="B563" s="14"/>
      <c r="C563" s="15"/>
      <c r="D563" s="15"/>
      <c r="E563" s="15"/>
      <c r="G563" t="s">
        <v>17</v>
      </c>
    </row>
    <row r="564" spans="1:7" ht="12.75">
      <c r="A564" s="2" t="s">
        <v>18</v>
      </c>
      <c r="B564" s="2"/>
      <c r="F564" s="16">
        <v>2</v>
      </c>
      <c r="G564" s="16">
        <f>D560*F564/100</f>
        <v>220.44400000000002</v>
      </c>
    </row>
    <row r="565" spans="1:7" ht="12.75">
      <c r="A565" s="17" t="s">
        <v>19</v>
      </c>
      <c r="B565" s="17"/>
      <c r="C565">
        <f>B549</f>
        <v>55.3</v>
      </c>
      <c r="F565" s="18">
        <v>2.96</v>
      </c>
      <c r="G565" s="16">
        <f>C565*F565*12</f>
        <v>1964.2559999999999</v>
      </c>
    </row>
    <row r="566" spans="1:7" ht="12.75">
      <c r="A566" s="2" t="s">
        <v>18</v>
      </c>
      <c r="B566" s="2"/>
      <c r="F566" s="19"/>
      <c r="G566" s="16"/>
    </row>
    <row r="567" spans="1:7" ht="12.75">
      <c r="A567" s="2" t="s">
        <v>20</v>
      </c>
      <c r="B567" s="2"/>
      <c r="F567" s="19"/>
      <c r="G567" s="16"/>
    </row>
    <row r="568" spans="1:7" ht="12.75">
      <c r="A568" s="2" t="s">
        <v>21</v>
      </c>
      <c r="B568" s="2"/>
      <c r="F568" s="19"/>
      <c r="G568" s="16"/>
    </row>
    <row r="569" spans="1:7" ht="12.75">
      <c r="A569" s="20" t="s">
        <v>22</v>
      </c>
      <c r="B569" s="20"/>
      <c r="F569" s="19"/>
      <c r="G569" s="16"/>
    </row>
    <row r="570" spans="1:7" ht="12.75">
      <c r="A570" s="20" t="s">
        <v>23</v>
      </c>
      <c r="B570" s="20"/>
      <c r="F570" s="19"/>
      <c r="G570" s="16"/>
    </row>
    <row r="571" spans="1:7" ht="12.75">
      <c r="A571" s="20" t="s">
        <v>24</v>
      </c>
      <c r="B571" s="20"/>
      <c r="F571" s="19"/>
      <c r="G571" s="16"/>
    </row>
    <row r="572" spans="1:7" ht="12.75">
      <c r="A572" s="20" t="s">
        <v>14</v>
      </c>
      <c r="B572" s="20"/>
      <c r="F572" s="19"/>
      <c r="G572" s="16"/>
    </row>
    <row r="573" spans="1:6" ht="12.75">
      <c r="A573" s="21" t="s">
        <v>25</v>
      </c>
      <c r="B573" s="21"/>
      <c r="C573" s="21"/>
      <c r="D573" s="22"/>
      <c r="E573" s="22"/>
      <c r="F573" s="19"/>
    </row>
    <row r="574" spans="1:7" ht="12.75">
      <c r="A574" s="20" t="s">
        <v>26</v>
      </c>
      <c r="B574" s="20"/>
      <c r="C574">
        <f>B549</f>
        <v>55.3</v>
      </c>
      <c r="F574" s="19">
        <v>0.29</v>
      </c>
      <c r="G574" s="16">
        <f>C574*F574*12</f>
        <v>192.444</v>
      </c>
    </row>
    <row r="575" spans="1:7" ht="12.75">
      <c r="A575" s="20" t="s">
        <v>27</v>
      </c>
      <c r="B575" s="20"/>
      <c r="C575">
        <f>B549</f>
        <v>55.3</v>
      </c>
      <c r="F575" s="19">
        <v>1.43</v>
      </c>
      <c r="G575" s="16">
        <f>C575*F575*12</f>
        <v>948.9479999999999</v>
      </c>
    </row>
    <row r="576" spans="1:7" ht="12.75">
      <c r="A576" s="20" t="s">
        <v>28</v>
      </c>
      <c r="B576" s="20"/>
      <c r="C576">
        <f>B549</f>
        <v>55.3</v>
      </c>
      <c r="F576" s="19">
        <v>0.42</v>
      </c>
      <c r="G576" s="16">
        <f>C576*F576*12</f>
        <v>278.712</v>
      </c>
    </row>
    <row r="577" spans="1:7" ht="12.75">
      <c r="A577" s="20" t="s">
        <v>29</v>
      </c>
      <c r="B577" s="20"/>
      <c r="F577" s="19"/>
      <c r="G577">
        <v>0</v>
      </c>
    </row>
    <row r="578" spans="1:7" ht="12.75">
      <c r="A578" s="20" t="s">
        <v>30</v>
      </c>
      <c r="B578" s="20"/>
      <c r="C578">
        <f>B549</f>
        <v>55.3</v>
      </c>
      <c r="F578">
        <v>2.8</v>
      </c>
      <c r="G578" s="16">
        <v>5016.94</v>
      </c>
    </row>
    <row r="579" spans="1:7" ht="12.75">
      <c r="A579" s="20" t="s">
        <v>23</v>
      </c>
      <c r="B579" s="20"/>
      <c r="C579">
        <f>B549</f>
        <v>55.3</v>
      </c>
      <c r="F579">
        <v>0.22</v>
      </c>
      <c r="G579" s="16">
        <f>C579*F579*12</f>
        <v>145.992</v>
      </c>
    </row>
    <row r="580" spans="1:7" ht="12.75">
      <c r="A580" s="20" t="s">
        <v>31</v>
      </c>
      <c r="B580" s="20"/>
      <c r="G580">
        <v>0</v>
      </c>
    </row>
    <row r="581" spans="1:7" ht="12.75">
      <c r="A581" s="20" t="s">
        <v>32</v>
      </c>
      <c r="B581" s="20"/>
      <c r="G581" s="16">
        <f>D560*1/100</f>
        <v>110.22200000000001</v>
      </c>
    </row>
    <row r="582" spans="1:7" ht="12.75">
      <c r="A582" s="20" t="s">
        <v>33</v>
      </c>
      <c r="B582" s="20"/>
      <c r="G582" s="16">
        <v>0</v>
      </c>
    </row>
    <row r="583" spans="1:7" ht="12.75">
      <c r="A583" s="23"/>
      <c r="B583" s="23"/>
      <c r="G583" s="16"/>
    </row>
    <row r="584" spans="1:7" ht="12.75">
      <c r="A584" s="20" t="s">
        <v>14</v>
      </c>
      <c r="B584" s="20"/>
      <c r="G584" s="16">
        <f>G574+G575+G576+G577+G578+G580+G581+G582</f>
        <v>6547.266</v>
      </c>
    </row>
    <row r="586" spans="2:5" ht="12.75">
      <c r="B586" s="16" t="s">
        <v>34</v>
      </c>
      <c r="C586" s="16">
        <f>G584+G564+G565</f>
        <v>8731.966</v>
      </c>
      <c r="D586" s="16"/>
      <c r="E586" s="16"/>
    </row>
    <row r="587" spans="1:5" ht="12.75">
      <c r="A587" s="2" t="s">
        <v>35</v>
      </c>
      <c r="B587" s="2"/>
      <c r="C587" s="16">
        <f>C562-C586</f>
        <v>0.003999999998995918</v>
      </c>
      <c r="D587" s="16"/>
      <c r="E587" s="16"/>
    </row>
    <row r="588" spans="1:2" ht="12.75">
      <c r="A588" s="2"/>
      <c r="B588" s="2"/>
    </row>
    <row r="590" spans="1:7" ht="12.75">
      <c r="A590" s="1" t="s">
        <v>0</v>
      </c>
      <c r="B590" s="2" t="s">
        <v>49</v>
      </c>
      <c r="C590" s="2"/>
      <c r="D590" s="1"/>
      <c r="E590" s="1"/>
      <c r="F590" s="1"/>
      <c r="G590" s="1"/>
    </row>
    <row r="591" spans="1:2" ht="12.75">
      <c r="A591" t="s">
        <v>2</v>
      </c>
      <c r="B591">
        <v>53.2</v>
      </c>
    </row>
    <row r="593" spans="1:2" ht="13.5" thickBot="1">
      <c r="A593" s="3"/>
      <c r="B593" s="3"/>
    </row>
    <row r="594" spans="1:7" ht="93.75" thickBot="1">
      <c r="A594" s="4"/>
      <c r="B594" s="5" t="s">
        <v>3</v>
      </c>
      <c r="C594" s="5" t="s">
        <v>4</v>
      </c>
      <c r="D594" s="6" t="s">
        <v>5</v>
      </c>
      <c r="E594" s="7"/>
      <c r="F594" s="8"/>
      <c r="G594" s="5" t="s">
        <v>6</v>
      </c>
    </row>
    <row r="595" spans="1:7" ht="15.75" thickBot="1">
      <c r="A595" s="9" t="s">
        <v>7</v>
      </c>
      <c r="B595" s="10">
        <v>2019.09</v>
      </c>
      <c r="C595" s="10">
        <v>7341.6</v>
      </c>
      <c r="D595" s="6">
        <v>8861.51</v>
      </c>
      <c r="E595" s="7"/>
      <c r="F595" s="8"/>
      <c r="G595" s="10">
        <f>B595+C595-D595</f>
        <v>499.1800000000003</v>
      </c>
    </row>
    <row r="596" spans="1:7" ht="15.75" thickBot="1">
      <c r="A596" s="9" t="s">
        <v>8</v>
      </c>
      <c r="B596" s="10"/>
      <c r="C596" s="10"/>
      <c r="D596" s="6"/>
      <c r="E596" s="7"/>
      <c r="F596" s="8"/>
      <c r="G596" s="10">
        <f>B596+C596-D596</f>
        <v>0</v>
      </c>
    </row>
    <row r="597" spans="1:7" ht="31.5" thickBot="1">
      <c r="A597" s="9" t="s">
        <v>9</v>
      </c>
      <c r="B597" s="10">
        <v>767.55</v>
      </c>
      <c r="C597" s="10">
        <v>3182.4</v>
      </c>
      <c r="D597" s="6">
        <v>3785.08</v>
      </c>
      <c r="E597" s="7"/>
      <c r="F597" s="8"/>
      <c r="G597" s="10">
        <f>B597+C597-D597</f>
        <v>164.8699999999999</v>
      </c>
    </row>
    <row r="598" spans="1:7" ht="15.75" thickBot="1">
      <c r="A598" s="9" t="s">
        <v>10</v>
      </c>
      <c r="B598" s="10"/>
      <c r="C598" s="10"/>
      <c r="D598" s="6"/>
      <c r="E598" s="7"/>
      <c r="F598" s="8"/>
      <c r="G598" s="10">
        <f>B598+C598-D598</f>
        <v>0</v>
      </c>
    </row>
    <row r="599" spans="1:7" ht="15.75" thickBot="1">
      <c r="A599" s="9" t="s">
        <v>11</v>
      </c>
      <c r="B599" s="10"/>
      <c r="C599" s="10"/>
      <c r="D599" s="6"/>
      <c r="E599" s="7"/>
      <c r="F599" s="11"/>
      <c r="G599" s="10">
        <f>B599+C599-F599</f>
        <v>0</v>
      </c>
    </row>
    <row r="600" spans="1:7" ht="15.75" thickBot="1">
      <c r="A600" s="9" t="s">
        <v>12</v>
      </c>
      <c r="B600" s="10">
        <v>0</v>
      </c>
      <c r="C600" s="10">
        <v>0</v>
      </c>
      <c r="D600" s="6">
        <v>0</v>
      </c>
      <c r="E600" s="7"/>
      <c r="F600" s="8"/>
      <c r="G600" s="10">
        <f>B600+C600-D600</f>
        <v>0</v>
      </c>
    </row>
    <row r="601" spans="1:7" ht="15.75" thickBot="1">
      <c r="A601" s="12" t="s">
        <v>13</v>
      </c>
      <c r="B601" s="10">
        <v>0</v>
      </c>
      <c r="C601" s="10">
        <v>0</v>
      </c>
      <c r="D601" s="6">
        <v>0</v>
      </c>
      <c r="E601" s="7"/>
      <c r="F601" s="8"/>
      <c r="G601" s="10">
        <f>B601+C601-D601</f>
        <v>0</v>
      </c>
    </row>
    <row r="602" spans="1:7" ht="15.75" thickBot="1">
      <c r="A602" s="9" t="s">
        <v>14</v>
      </c>
      <c r="B602" s="10">
        <f>B595+B596+B597+B598+B600+B601+B599</f>
        <v>2786.64</v>
      </c>
      <c r="C602" s="10">
        <f>C595+C597+C601</f>
        <v>10524</v>
      </c>
      <c r="D602" s="6">
        <f>D595+D597+D601</f>
        <v>12646.59</v>
      </c>
      <c r="E602" s="7"/>
      <c r="F602" s="8"/>
      <c r="G602" s="10">
        <f>B602+C602-D602</f>
        <v>664.0499999999993</v>
      </c>
    </row>
    <row r="603" spans="1:3" ht="15.75" thickBot="1">
      <c r="A603" s="3" t="s">
        <v>15</v>
      </c>
      <c r="B603" s="3"/>
      <c r="C603" s="13">
        <v>-554.67</v>
      </c>
    </row>
    <row r="604" spans="1:3" ht="12.75">
      <c r="A604" s="2" t="s">
        <v>16</v>
      </c>
      <c r="B604" s="2"/>
      <c r="C604">
        <f>D595+C603</f>
        <v>8306.84</v>
      </c>
    </row>
    <row r="605" spans="1:7" ht="12.75">
      <c r="A605" s="14"/>
      <c r="B605" s="14"/>
      <c r="C605" s="15"/>
      <c r="D605" s="15"/>
      <c r="E605" s="15"/>
      <c r="G605" t="s">
        <v>17</v>
      </c>
    </row>
    <row r="606" spans="1:7" ht="12.75">
      <c r="A606" s="2" t="s">
        <v>18</v>
      </c>
      <c r="B606" s="2"/>
      <c r="F606" s="16">
        <v>2</v>
      </c>
      <c r="G606" s="16">
        <f>D602*F606/100</f>
        <v>252.9318</v>
      </c>
    </row>
    <row r="607" spans="1:7" ht="12.75">
      <c r="A607" s="17" t="s">
        <v>19</v>
      </c>
      <c r="B607" s="17"/>
      <c r="C607">
        <f>B591</f>
        <v>53.2</v>
      </c>
      <c r="F607" s="18">
        <v>2.96</v>
      </c>
      <c r="G607" s="16">
        <f>C607*F607*12</f>
        <v>1889.6640000000002</v>
      </c>
    </row>
    <row r="608" spans="1:7" ht="12.75">
      <c r="A608" s="2" t="s">
        <v>18</v>
      </c>
      <c r="B608" s="2"/>
      <c r="F608" s="19"/>
      <c r="G608" s="16"/>
    </row>
    <row r="609" spans="1:7" ht="12.75">
      <c r="A609" s="2" t="s">
        <v>20</v>
      </c>
      <c r="B609" s="2"/>
      <c r="F609" s="19"/>
      <c r="G609" s="16"/>
    </row>
    <row r="610" spans="1:7" ht="12.75">
      <c r="A610" s="2" t="s">
        <v>21</v>
      </c>
      <c r="B610" s="2"/>
      <c r="F610" s="19"/>
      <c r="G610" s="16"/>
    </row>
    <row r="611" spans="1:7" ht="12.75">
      <c r="A611" s="20" t="s">
        <v>22</v>
      </c>
      <c r="B611" s="20"/>
      <c r="F611" s="19"/>
      <c r="G611" s="16"/>
    </row>
    <row r="612" spans="1:7" ht="12.75">
      <c r="A612" s="20" t="s">
        <v>23</v>
      </c>
      <c r="B612" s="20"/>
      <c r="F612" s="19"/>
      <c r="G612" s="16"/>
    </row>
    <row r="613" spans="1:7" ht="12.75">
      <c r="A613" s="20" t="s">
        <v>24</v>
      </c>
      <c r="B613" s="20"/>
      <c r="F613" s="19"/>
      <c r="G613" s="16"/>
    </row>
    <row r="614" spans="1:7" ht="12.75">
      <c r="A614" s="20" t="s">
        <v>14</v>
      </c>
      <c r="B614" s="20"/>
      <c r="F614" s="19"/>
      <c r="G614" s="16"/>
    </row>
    <row r="615" spans="1:6" ht="12.75">
      <c r="A615" s="21" t="s">
        <v>25</v>
      </c>
      <c r="B615" s="21"/>
      <c r="C615" s="21"/>
      <c r="D615" s="22"/>
      <c r="E615" s="22"/>
      <c r="F615" s="19"/>
    </row>
    <row r="616" spans="1:7" ht="12.75">
      <c r="A616" s="20" t="s">
        <v>26</v>
      </c>
      <c r="B616" s="20"/>
      <c r="C616">
        <f>B591</f>
        <v>53.2</v>
      </c>
      <c r="F616" s="19">
        <v>0.29</v>
      </c>
      <c r="G616" s="16">
        <f>C616*F616*12</f>
        <v>185.136</v>
      </c>
    </row>
    <row r="617" spans="1:7" ht="12.75">
      <c r="A617" s="20" t="s">
        <v>27</v>
      </c>
      <c r="B617" s="20"/>
      <c r="C617">
        <f>B591</f>
        <v>53.2</v>
      </c>
      <c r="F617" s="19">
        <v>1.43</v>
      </c>
      <c r="G617" s="16">
        <f>C617*F617*12</f>
        <v>912.912</v>
      </c>
    </row>
    <row r="618" spans="1:7" ht="12.75">
      <c r="A618" s="20" t="s">
        <v>28</v>
      </c>
      <c r="B618" s="20"/>
      <c r="C618">
        <f>B591</f>
        <v>53.2</v>
      </c>
      <c r="F618" s="19">
        <v>0.42</v>
      </c>
      <c r="G618" s="16">
        <f>C618*F618*12</f>
        <v>268.12800000000004</v>
      </c>
    </row>
    <row r="619" spans="1:7" ht="12.75">
      <c r="A619" s="20" t="s">
        <v>29</v>
      </c>
      <c r="B619" s="20"/>
      <c r="F619" s="19"/>
      <c r="G619">
        <v>0</v>
      </c>
    </row>
    <row r="620" spans="1:7" ht="12.75">
      <c r="A620" s="20" t="s">
        <v>30</v>
      </c>
      <c r="B620" s="20"/>
      <c r="C620">
        <f>B591</f>
        <v>53.2</v>
      </c>
      <c r="F620">
        <v>2.8</v>
      </c>
      <c r="G620" s="16">
        <v>4671.6</v>
      </c>
    </row>
    <row r="621" spans="1:7" ht="12.75">
      <c r="A621" s="20" t="s">
        <v>23</v>
      </c>
      <c r="B621" s="20"/>
      <c r="C621">
        <f>B591</f>
        <v>53.2</v>
      </c>
      <c r="F621">
        <v>0.22</v>
      </c>
      <c r="G621" s="16">
        <f>C621*F621*12</f>
        <v>140.448</v>
      </c>
    </row>
    <row r="622" spans="1:7" ht="12.75">
      <c r="A622" s="20" t="s">
        <v>31</v>
      </c>
      <c r="B622" s="20"/>
      <c r="G622">
        <v>0</v>
      </c>
    </row>
    <row r="623" spans="1:7" ht="12.75">
      <c r="A623" s="20" t="s">
        <v>32</v>
      </c>
      <c r="B623" s="20"/>
      <c r="G623" s="16">
        <f>D602*1/100</f>
        <v>126.4659</v>
      </c>
    </row>
    <row r="624" spans="1:7" ht="12.75">
      <c r="A624" s="20" t="s">
        <v>33</v>
      </c>
      <c r="B624" s="20"/>
      <c r="G624" s="16">
        <v>0</v>
      </c>
    </row>
    <row r="625" spans="1:7" ht="12.75">
      <c r="A625" s="23"/>
      <c r="B625" s="23"/>
      <c r="G625" s="16"/>
    </row>
    <row r="626" spans="1:7" ht="12.75">
      <c r="A626" s="20" t="s">
        <v>14</v>
      </c>
      <c r="B626" s="20"/>
      <c r="G626" s="16">
        <f>G616+G617+G618+G619+G620+G622+G623+G624</f>
        <v>6164.2419</v>
      </c>
    </row>
    <row r="628" spans="2:5" ht="12.75">
      <c r="B628" s="16" t="s">
        <v>34</v>
      </c>
      <c r="C628" s="16">
        <f>G626+G606+G607</f>
        <v>8306.8377</v>
      </c>
      <c r="D628" s="16"/>
      <c r="E628" s="16"/>
    </row>
    <row r="629" spans="1:5" ht="12.75">
      <c r="A629" s="2" t="s">
        <v>35</v>
      </c>
      <c r="B629" s="2"/>
      <c r="C629" s="16">
        <f>C604-C628</f>
        <v>0.002300000000104774</v>
      </c>
      <c r="D629" s="16"/>
      <c r="E629" s="16"/>
    </row>
    <row r="630" spans="1:2" ht="12.75">
      <c r="A630" s="2"/>
      <c r="B630" s="2"/>
    </row>
    <row r="632" spans="1:7" ht="12.75">
      <c r="A632" s="1" t="s">
        <v>0</v>
      </c>
      <c r="B632" s="2" t="s">
        <v>50</v>
      </c>
      <c r="C632" s="2"/>
      <c r="D632" s="1"/>
      <c r="E632" s="1"/>
      <c r="F632" s="1"/>
      <c r="G632" s="1"/>
    </row>
    <row r="633" spans="1:2" ht="12.75">
      <c r="A633" t="s">
        <v>2</v>
      </c>
      <c r="B633">
        <v>177.5</v>
      </c>
    </row>
    <row r="635" spans="1:2" ht="13.5" thickBot="1">
      <c r="A635" s="3"/>
      <c r="B635" s="3"/>
    </row>
    <row r="636" spans="1:7" ht="93.75" thickBot="1">
      <c r="A636" s="4"/>
      <c r="B636" s="5" t="s">
        <v>3</v>
      </c>
      <c r="C636" s="5" t="s">
        <v>4</v>
      </c>
      <c r="D636" s="6" t="s">
        <v>5</v>
      </c>
      <c r="E636" s="7"/>
      <c r="F636" s="8"/>
      <c r="G636" s="5" t="s">
        <v>6</v>
      </c>
    </row>
    <row r="637" spans="1:7" ht="15.75" thickBot="1">
      <c r="A637" s="9" t="s">
        <v>7</v>
      </c>
      <c r="B637" s="10">
        <v>0</v>
      </c>
      <c r="C637" s="10">
        <v>24495</v>
      </c>
      <c r="D637" s="6">
        <v>23419.98</v>
      </c>
      <c r="E637" s="7"/>
      <c r="F637" s="8"/>
      <c r="G637" s="10">
        <f>B637+C637-D637</f>
        <v>1075.0200000000004</v>
      </c>
    </row>
    <row r="638" spans="1:7" ht="15.75" thickBot="1">
      <c r="A638" s="9" t="s">
        <v>8</v>
      </c>
      <c r="B638" s="10"/>
      <c r="C638" s="10"/>
      <c r="D638" s="6"/>
      <c r="E638" s="7"/>
      <c r="F638" s="8"/>
      <c r="G638" s="10">
        <f>B638+C638-D638</f>
        <v>0</v>
      </c>
    </row>
    <row r="639" spans="1:7" ht="31.5" thickBot="1">
      <c r="A639" s="9" t="s">
        <v>9</v>
      </c>
      <c r="B639" s="10">
        <v>0</v>
      </c>
      <c r="C639" s="10">
        <v>4872.2</v>
      </c>
      <c r="D639" s="6">
        <v>4762.38</v>
      </c>
      <c r="E639" s="7"/>
      <c r="F639" s="8"/>
      <c r="G639" s="10">
        <f>B639+C639-D639</f>
        <v>109.81999999999971</v>
      </c>
    </row>
    <row r="640" spans="1:7" ht="15.75" thickBot="1">
      <c r="A640" s="9" t="s">
        <v>10</v>
      </c>
      <c r="B640" s="10"/>
      <c r="C640" s="10"/>
      <c r="D640" s="6"/>
      <c r="E640" s="7"/>
      <c r="F640" s="8"/>
      <c r="G640" s="10">
        <f>B640+C640-D640</f>
        <v>0</v>
      </c>
    </row>
    <row r="641" spans="1:7" ht="15.75" thickBot="1">
      <c r="A641" s="9" t="s">
        <v>11</v>
      </c>
      <c r="B641" s="10"/>
      <c r="C641" s="10"/>
      <c r="D641" s="6"/>
      <c r="E641" s="7"/>
      <c r="F641" s="11"/>
      <c r="G641" s="10">
        <f>B641+C641-F641</f>
        <v>0</v>
      </c>
    </row>
    <row r="642" spans="1:7" ht="15.75" thickBot="1">
      <c r="A642" s="9" t="s">
        <v>12</v>
      </c>
      <c r="B642" s="10">
        <v>0</v>
      </c>
      <c r="C642" s="10">
        <v>0</v>
      </c>
      <c r="D642" s="6">
        <v>0</v>
      </c>
      <c r="E642" s="7"/>
      <c r="F642" s="8"/>
      <c r="G642" s="10">
        <f>B642+C642-D642</f>
        <v>0</v>
      </c>
    </row>
    <row r="643" spans="1:7" ht="15.75" thickBot="1">
      <c r="A643" s="12" t="s">
        <v>13</v>
      </c>
      <c r="B643" s="10">
        <v>0</v>
      </c>
      <c r="C643" s="10">
        <v>0</v>
      </c>
      <c r="D643" s="6">
        <v>0</v>
      </c>
      <c r="E643" s="7"/>
      <c r="F643" s="8"/>
      <c r="G643" s="10">
        <f>B643+C643-D643</f>
        <v>0</v>
      </c>
    </row>
    <row r="644" spans="1:7" ht="15.75" thickBot="1">
      <c r="A644" s="9" t="s">
        <v>14</v>
      </c>
      <c r="B644" s="10">
        <f>B637+B638+B639+B640+B642+B643+B641</f>
        <v>0</v>
      </c>
      <c r="C644" s="10">
        <f>C637+C639+C643</f>
        <v>29367.2</v>
      </c>
      <c r="D644" s="6">
        <f>D637+D639+D643</f>
        <v>28182.36</v>
      </c>
      <c r="E644" s="7"/>
      <c r="F644" s="8"/>
      <c r="G644" s="10">
        <f>B644+C644-D644</f>
        <v>1184.8400000000001</v>
      </c>
    </row>
    <row r="645" spans="1:3" ht="15.75" thickBot="1">
      <c r="A645" s="3" t="s">
        <v>15</v>
      </c>
      <c r="B645" s="3"/>
      <c r="C645" s="13">
        <v>10306.6</v>
      </c>
    </row>
    <row r="646" spans="1:3" ht="12.75">
      <c r="A646" s="2" t="s">
        <v>16</v>
      </c>
      <c r="B646" s="2"/>
      <c r="C646">
        <f>D637+C645</f>
        <v>33726.58</v>
      </c>
    </row>
    <row r="647" spans="1:7" ht="12.75">
      <c r="A647" s="14"/>
      <c r="B647" s="14"/>
      <c r="C647" s="15"/>
      <c r="D647" s="15"/>
      <c r="E647" s="15"/>
      <c r="G647" t="s">
        <v>17</v>
      </c>
    </row>
    <row r="648" spans="1:7" ht="12.75">
      <c r="A648" s="2" t="s">
        <v>18</v>
      </c>
      <c r="B648" s="2"/>
      <c r="F648" s="16">
        <v>2</v>
      </c>
      <c r="G648" s="16">
        <f>D644*F648/100</f>
        <v>563.6472</v>
      </c>
    </row>
    <row r="649" spans="1:7" ht="12.75">
      <c r="A649" s="17" t="s">
        <v>19</v>
      </c>
      <c r="B649" s="17"/>
      <c r="C649">
        <f>B633</f>
        <v>177.5</v>
      </c>
      <c r="F649" s="18">
        <v>2.96</v>
      </c>
      <c r="G649" s="16">
        <f>C649*F649*12</f>
        <v>6304.799999999999</v>
      </c>
    </row>
    <row r="650" spans="1:7" ht="12.75">
      <c r="A650" s="2" t="s">
        <v>18</v>
      </c>
      <c r="B650" s="2"/>
      <c r="F650" s="19"/>
      <c r="G650" s="16"/>
    </row>
    <row r="651" spans="1:7" ht="12.75">
      <c r="A651" s="2" t="s">
        <v>20</v>
      </c>
      <c r="B651" s="2"/>
      <c r="F651" s="19"/>
      <c r="G651" s="16"/>
    </row>
    <row r="652" spans="1:7" ht="12.75">
      <c r="A652" s="2" t="s">
        <v>21</v>
      </c>
      <c r="B652" s="2"/>
      <c r="F652" s="19"/>
      <c r="G652" s="16"/>
    </row>
    <row r="653" spans="1:7" ht="12.75">
      <c r="A653" s="20" t="s">
        <v>22</v>
      </c>
      <c r="B653" s="20"/>
      <c r="F653" s="19"/>
      <c r="G653" s="16"/>
    </row>
    <row r="654" spans="1:7" ht="12.75">
      <c r="A654" s="20" t="s">
        <v>23</v>
      </c>
      <c r="B654" s="20"/>
      <c r="F654" s="19"/>
      <c r="G654" s="16"/>
    </row>
    <row r="655" spans="1:7" ht="12.75">
      <c r="A655" s="20" t="s">
        <v>24</v>
      </c>
      <c r="B655" s="20"/>
      <c r="F655" s="19"/>
      <c r="G655" s="16"/>
    </row>
    <row r="656" spans="1:7" ht="12.75">
      <c r="A656" s="20" t="s">
        <v>14</v>
      </c>
      <c r="B656" s="20"/>
      <c r="F656" s="19"/>
      <c r="G656" s="16"/>
    </row>
    <row r="657" spans="1:6" ht="12.75">
      <c r="A657" s="21" t="s">
        <v>25</v>
      </c>
      <c r="B657" s="21"/>
      <c r="C657" s="21"/>
      <c r="D657" s="22"/>
      <c r="E657" s="22"/>
      <c r="F657" s="19"/>
    </row>
    <row r="658" spans="1:7" ht="12.75">
      <c r="A658" s="20" t="s">
        <v>26</v>
      </c>
      <c r="B658" s="20"/>
      <c r="C658">
        <f>B633</f>
        <v>177.5</v>
      </c>
      <c r="F658" s="19">
        <v>0.29</v>
      </c>
      <c r="G658" s="16">
        <f>C658*F658*12</f>
        <v>617.6999999999999</v>
      </c>
    </row>
    <row r="659" spans="1:7" ht="12.75">
      <c r="A659" s="20" t="s">
        <v>27</v>
      </c>
      <c r="B659" s="20"/>
      <c r="C659">
        <f>B633</f>
        <v>177.5</v>
      </c>
      <c r="F659" s="19">
        <v>1.43</v>
      </c>
      <c r="G659" s="16">
        <f>C659*F659*12</f>
        <v>3045.8999999999996</v>
      </c>
    </row>
    <row r="660" spans="1:7" ht="12.75">
      <c r="A660" s="20" t="s">
        <v>28</v>
      </c>
      <c r="B660" s="20"/>
      <c r="C660">
        <f>B633</f>
        <v>177.5</v>
      </c>
      <c r="F660" s="19">
        <v>0.42</v>
      </c>
      <c r="G660" s="16">
        <f>C660*F660*12</f>
        <v>894.5999999999999</v>
      </c>
    </row>
    <row r="661" spans="1:7" ht="12.75">
      <c r="A661" s="20" t="s">
        <v>29</v>
      </c>
      <c r="B661" s="20"/>
      <c r="F661" s="19"/>
      <c r="G661">
        <v>0</v>
      </c>
    </row>
    <row r="662" spans="1:7" ht="12.75">
      <c r="A662" s="20" t="s">
        <v>30</v>
      </c>
      <c r="B662" s="20"/>
      <c r="C662">
        <f>B633</f>
        <v>177.5</v>
      </c>
      <c r="F662">
        <v>3.64</v>
      </c>
      <c r="G662" s="16">
        <v>13518.11</v>
      </c>
    </row>
    <row r="663" spans="1:7" ht="12.75">
      <c r="A663" s="20" t="s">
        <v>23</v>
      </c>
      <c r="B663" s="20"/>
      <c r="C663">
        <f>B633</f>
        <v>177.5</v>
      </c>
      <c r="F663">
        <v>0.22</v>
      </c>
      <c r="G663" s="16">
        <f>C663*F663*12</f>
        <v>468.59999999999997</v>
      </c>
    </row>
    <row r="664" spans="1:7" ht="12.75">
      <c r="A664" s="20" t="s">
        <v>31</v>
      </c>
      <c r="B664" s="20"/>
      <c r="G664">
        <v>8500</v>
      </c>
    </row>
    <row r="665" spans="1:7" ht="12.75">
      <c r="A665" s="20" t="s">
        <v>32</v>
      </c>
      <c r="B665" s="20"/>
      <c r="G665" s="16">
        <f>D644*1/100</f>
        <v>281.8236</v>
      </c>
    </row>
    <row r="666" spans="1:7" ht="12.75">
      <c r="A666" s="20" t="s">
        <v>33</v>
      </c>
      <c r="B666" s="20"/>
      <c r="G666" s="16">
        <v>0</v>
      </c>
    </row>
    <row r="667" spans="1:7" ht="12.75">
      <c r="A667" s="23"/>
      <c r="B667" s="23"/>
      <c r="G667" s="16"/>
    </row>
    <row r="668" spans="1:7" ht="12.75">
      <c r="A668" s="20" t="s">
        <v>14</v>
      </c>
      <c r="B668" s="20"/>
      <c r="G668" s="16">
        <f>G658+G659+G660+G661+G662+G664+G665+G666</f>
        <v>26858.133599999997</v>
      </c>
    </row>
    <row r="670" spans="2:5" ht="12.75">
      <c r="B670" s="16" t="s">
        <v>34</v>
      </c>
      <c r="C670" s="16">
        <f>G668+G648+G649</f>
        <v>33726.580799999996</v>
      </c>
      <c r="D670" s="16"/>
      <c r="E670" s="16"/>
    </row>
    <row r="671" spans="1:5" ht="12.75">
      <c r="A671" s="2" t="s">
        <v>35</v>
      </c>
      <c r="B671" s="2"/>
      <c r="C671" s="16">
        <f>C646-C670</f>
        <v>-0.0007999999943422154</v>
      </c>
      <c r="D671" s="16"/>
      <c r="E671" s="16"/>
    </row>
    <row r="672" spans="1:2" ht="12.75">
      <c r="A672" s="2"/>
      <c r="B672" s="2"/>
    </row>
    <row r="674" spans="1:7" ht="12.75">
      <c r="A674" s="1" t="s">
        <v>0</v>
      </c>
      <c r="B674" s="2" t="s">
        <v>51</v>
      </c>
      <c r="C674" s="2"/>
      <c r="D674" s="1"/>
      <c r="E674" s="1"/>
      <c r="F674" s="1"/>
      <c r="G674" s="1"/>
    </row>
    <row r="675" spans="1:2" ht="12.75">
      <c r="A675" t="s">
        <v>2</v>
      </c>
      <c r="B675">
        <v>177.8</v>
      </c>
    </row>
    <row r="677" spans="1:2" ht="13.5" thickBot="1">
      <c r="A677" s="3"/>
      <c r="B677" s="3"/>
    </row>
    <row r="678" spans="1:7" ht="93.75" thickBot="1">
      <c r="A678" s="4"/>
      <c r="B678" s="5" t="s">
        <v>3</v>
      </c>
      <c r="C678" s="5" t="s">
        <v>4</v>
      </c>
      <c r="D678" s="6" t="s">
        <v>5</v>
      </c>
      <c r="E678" s="7"/>
      <c r="F678" s="8"/>
      <c r="G678" s="5" t="s">
        <v>6</v>
      </c>
    </row>
    <row r="679" spans="1:7" ht="15.75" thickBot="1">
      <c r="A679" s="9" t="s">
        <v>7</v>
      </c>
      <c r="B679" s="10">
        <v>463.31</v>
      </c>
      <c r="C679" s="10">
        <v>24536.4</v>
      </c>
      <c r="D679" s="6">
        <v>20338.67</v>
      </c>
      <c r="E679" s="7"/>
      <c r="F679" s="8"/>
      <c r="G679" s="10">
        <f>B679+C679-D679</f>
        <v>4661.0400000000045</v>
      </c>
    </row>
    <row r="680" spans="1:7" ht="15.75" thickBot="1">
      <c r="A680" s="9" t="s">
        <v>8</v>
      </c>
      <c r="B680" s="10"/>
      <c r="C680" s="10"/>
      <c r="D680" s="6"/>
      <c r="E680" s="7"/>
      <c r="F680" s="8"/>
      <c r="G680" s="10">
        <f>B680+C680-D680</f>
        <v>0</v>
      </c>
    </row>
    <row r="681" spans="1:7" ht="31.5" thickBot="1">
      <c r="A681" s="9" t="s">
        <v>9</v>
      </c>
      <c r="B681" s="10">
        <v>0</v>
      </c>
      <c r="C681" s="10">
        <v>5421.3</v>
      </c>
      <c r="D681" s="6">
        <v>3957.99</v>
      </c>
      <c r="E681" s="7"/>
      <c r="F681" s="8"/>
      <c r="G681" s="10">
        <f>B681+C681-D681</f>
        <v>1463.3100000000004</v>
      </c>
    </row>
    <row r="682" spans="1:7" ht="15.75" thickBot="1">
      <c r="A682" s="9" t="s">
        <v>10</v>
      </c>
      <c r="B682" s="10"/>
      <c r="C682" s="10"/>
      <c r="D682" s="6"/>
      <c r="E682" s="7"/>
      <c r="F682" s="8"/>
      <c r="G682" s="10">
        <f>B682+C682-D682</f>
        <v>0</v>
      </c>
    </row>
    <row r="683" spans="1:7" ht="15.75" thickBot="1">
      <c r="A683" s="9" t="s">
        <v>11</v>
      </c>
      <c r="B683" s="10"/>
      <c r="C683" s="10"/>
      <c r="D683" s="6"/>
      <c r="E683" s="7"/>
      <c r="F683" s="11"/>
      <c r="G683" s="10">
        <f>B683+C683-F683</f>
        <v>0</v>
      </c>
    </row>
    <row r="684" spans="1:7" ht="15.75" thickBot="1">
      <c r="A684" s="9" t="s">
        <v>12</v>
      </c>
      <c r="B684" s="10">
        <v>0</v>
      </c>
      <c r="C684" s="10">
        <v>0</v>
      </c>
      <c r="D684" s="6">
        <v>0</v>
      </c>
      <c r="E684" s="7"/>
      <c r="F684" s="8"/>
      <c r="G684" s="10">
        <f>B684+C684-D684</f>
        <v>0</v>
      </c>
    </row>
    <row r="685" spans="1:7" ht="15.75" thickBot="1">
      <c r="A685" s="12" t="s">
        <v>13</v>
      </c>
      <c r="B685" s="10">
        <v>0</v>
      </c>
      <c r="C685" s="10">
        <v>0</v>
      </c>
      <c r="D685" s="6">
        <v>0</v>
      </c>
      <c r="E685" s="7"/>
      <c r="F685" s="8"/>
      <c r="G685" s="10">
        <f>B685+C685-D685</f>
        <v>0</v>
      </c>
    </row>
    <row r="686" spans="1:7" ht="15.75" thickBot="1">
      <c r="A686" s="9" t="s">
        <v>14</v>
      </c>
      <c r="B686" s="10">
        <f>B679+B680+B681+B682+B684+B685+B683</f>
        <v>463.31</v>
      </c>
      <c r="C686" s="10">
        <f>C679+C681+C685</f>
        <v>29957.7</v>
      </c>
      <c r="D686" s="6">
        <f>D679+D681+D685</f>
        <v>24296.659999999996</v>
      </c>
      <c r="E686" s="7"/>
      <c r="F686" s="8"/>
      <c r="G686" s="10">
        <f>B686+C686-D686</f>
        <v>6124.350000000006</v>
      </c>
    </row>
    <row r="687" spans="1:3" ht="15.75" thickBot="1">
      <c r="A687" s="3" t="s">
        <v>15</v>
      </c>
      <c r="B687" s="3"/>
      <c r="C687" s="13">
        <v>-7660.13</v>
      </c>
    </row>
    <row r="688" spans="1:3" ht="12.75">
      <c r="A688" s="2" t="s">
        <v>16</v>
      </c>
      <c r="B688" s="2"/>
      <c r="C688">
        <f>D679+C687</f>
        <v>12678.539999999997</v>
      </c>
    </row>
    <row r="689" spans="1:7" ht="12.75">
      <c r="A689" s="14"/>
      <c r="B689" s="14"/>
      <c r="C689" s="15"/>
      <c r="D689" s="15"/>
      <c r="E689" s="15"/>
      <c r="G689" t="s">
        <v>17</v>
      </c>
    </row>
    <row r="690" spans="1:7" ht="12.75">
      <c r="A690" s="2" t="s">
        <v>18</v>
      </c>
      <c r="B690" s="2"/>
      <c r="F690" s="16">
        <v>2</v>
      </c>
      <c r="G690" s="16">
        <f>D686*F690/100</f>
        <v>485.93319999999994</v>
      </c>
    </row>
    <row r="691" spans="1:7" ht="12.75">
      <c r="A691" s="17" t="s">
        <v>19</v>
      </c>
      <c r="B691" s="17"/>
      <c r="C691">
        <f>B675</f>
        <v>177.8</v>
      </c>
      <c r="F691" s="18">
        <v>2.96</v>
      </c>
      <c r="G691" s="16">
        <f>C691*F691*12</f>
        <v>6315.456</v>
      </c>
    </row>
    <row r="692" spans="1:7" ht="12.75">
      <c r="A692" s="2" t="s">
        <v>18</v>
      </c>
      <c r="B692" s="2"/>
      <c r="F692" s="19"/>
      <c r="G692" s="16"/>
    </row>
    <row r="693" spans="1:7" ht="12.75">
      <c r="A693" s="2" t="s">
        <v>20</v>
      </c>
      <c r="B693" s="2"/>
      <c r="F693" s="19"/>
      <c r="G693" s="16"/>
    </row>
    <row r="694" spans="1:7" ht="12.75">
      <c r="A694" s="2" t="s">
        <v>21</v>
      </c>
      <c r="B694" s="2"/>
      <c r="F694" s="19"/>
      <c r="G694" s="16"/>
    </row>
    <row r="695" spans="1:7" ht="12.75">
      <c r="A695" s="20" t="s">
        <v>22</v>
      </c>
      <c r="B695" s="20"/>
      <c r="F695" s="19"/>
      <c r="G695" s="16"/>
    </row>
    <row r="696" spans="1:7" ht="12.75">
      <c r="A696" s="20" t="s">
        <v>23</v>
      </c>
      <c r="B696" s="20"/>
      <c r="F696" s="19"/>
      <c r="G696" s="16"/>
    </row>
    <row r="697" spans="1:7" ht="12.75">
      <c r="A697" s="20" t="s">
        <v>24</v>
      </c>
      <c r="B697" s="20"/>
      <c r="F697" s="19"/>
      <c r="G697" s="16"/>
    </row>
    <row r="698" spans="1:7" ht="12.75">
      <c r="A698" s="20" t="s">
        <v>14</v>
      </c>
      <c r="B698" s="20"/>
      <c r="F698" s="19"/>
      <c r="G698" s="16"/>
    </row>
    <row r="699" spans="1:6" ht="12.75">
      <c r="A699" s="21" t="s">
        <v>25</v>
      </c>
      <c r="B699" s="21"/>
      <c r="C699" s="21"/>
      <c r="D699" s="22"/>
      <c r="E699" s="22"/>
      <c r="F699" s="19"/>
    </row>
    <row r="700" spans="1:7" ht="12.75">
      <c r="A700" s="20" t="s">
        <v>26</v>
      </c>
      <c r="B700" s="20"/>
      <c r="C700">
        <f>B675</f>
        <v>177.8</v>
      </c>
      <c r="F700" s="19">
        <v>0.29</v>
      </c>
      <c r="G700" s="16">
        <f>C700*F700*12</f>
        <v>618.7439999999999</v>
      </c>
    </row>
    <row r="701" spans="1:7" ht="12.75">
      <c r="A701" s="20" t="s">
        <v>27</v>
      </c>
      <c r="B701" s="20"/>
      <c r="C701">
        <f>B675</f>
        <v>177.8</v>
      </c>
      <c r="F701" s="19">
        <v>1.43</v>
      </c>
      <c r="G701" s="16">
        <f>C701*F701*12</f>
        <v>3051.0480000000002</v>
      </c>
    </row>
    <row r="702" spans="1:7" ht="12.75">
      <c r="A702" s="20" t="s">
        <v>28</v>
      </c>
      <c r="B702" s="20"/>
      <c r="C702">
        <f>B675</f>
        <v>177.8</v>
      </c>
      <c r="F702" s="19">
        <v>0.42</v>
      </c>
      <c r="G702" s="16">
        <f>C702*F702*12</f>
        <v>896.1120000000001</v>
      </c>
    </row>
    <row r="703" spans="1:7" ht="12.75">
      <c r="A703" s="20" t="s">
        <v>29</v>
      </c>
      <c r="B703" s="20"/>
      <c r="F703" s="19"/>
      <c r="G703">
        <v>0</v>
      </c>
    </row>
    <row r="704" spans="1:7" ht="12.75">
      <c r="A704" s="20" t="s">
        <v>30</v>
      </c>
      <c r="B704" s="20"/>
      <c r="C704">
        <f>B675</f>
        <v>177.8</v>
      </c>
      <c r="F704">
        <v>2.54</v>
      </c>
      <c r="G704" s="16">
        <f>C704*F704*12</f>
        <v>5419.344</v>
      </c>
    </row>
    <row r="705" spans="1:7" ht="12.75">
      <c r="A705" s="20" t="s">
        <v>23</v>
      </c>
      <c r="B705" s="20"/>
      <c r="C705">
        <f>B675</f>
        <v>177.8</v>
      </c>
      <c r="F705">
        <v>0.22</v>
      </c>
      <c r="G705" s="16">
        <f>C705*F705*12</f>
        <v>469.392</v>
      </c>
    </row>
    <row r="706" spans="1:7" ht="12.75">
      <c r="A706" s="20" t="s">
        <v>31</v>
      </c>
      <c r="B706" s="20"/>
      <c r="G706">
        <v>1181.44</v>
      </c>
    </row>
    <row r="707" spans="1:7" ht="12.75">
      <c r="A707" s="20" t="s">
        <v>32</v>
      </c>
      <c r="B707" s="20"/>
      <c r="G707" s="16">
        <f>D686*1/100</f>
        <v>242.96659999999997</v>
      </c>
    </row>
    <row r="708" spans="1:7" ht="12.75">
      <c r="A708" s="20" t="s">
        <v>33</v>
      </c>
      <c r="B708" s="20"/>
      <c r="G708" s="16">
        <v>0</v>
      </c>
    </row>
    <row r="709" spans="1:7" ht="12.75">
      <c r="A709" s="23"/>
      <c r="B709" s="23"/>
      <c r="G709" s="16"/>
    </row>
    <row r="710" spans="1:7" ht="12.75">
      <c r="A710" s="20" t="s">
        <v>14</v>
      </c>
      <c r="B710" s="20"/>
      <c r="G710" s="16">
        <f>G700+G701+G702+G703+G704+G706+G707+G708</f>
        <v>11409.6546</v>
      </c>
    </row>
    <row r="712" spans="2:5" ht="12.75">
      <c r="B712" s="16" t="s">
        <v>34</v>
      </c>
      <c r="C712" s="16">
        <f>G710+G690+G691</f>
        <v>18211.0438</v>
      </c>
      <c r="D712" s="16"/>
      <c r="E712" s="16"/>
    </row>
    <row r="713" spans="1:5" ht="12.75">
      <c r="A713" s="2" t="s">
        <v>35</v>
      </c>
      <c r="B713" s="2"/>
      <c r="C713" s="16">
        <f>C688-C712</f>
        <v>-5532.503800000002</v>
      </c>
      <c r="D713" s="16"/>
      <c r="E713" s="16"/>
    </row>
    <row r="714" spans="1:2" ht="12.75">
      <c r="A714" s="2"/>
      <c r="B714" s="2"/>
    </row>
    <row r="716" spans="1:7" ht="12.75">
      <c r="A716" s="1" t="s">
        <v>0</v>
      </c>
      <c r="B716" s="2" t="s">
        <v>52</v>
      </c>
      <c r="C716" s="2"/>
      <c r="D716" s="1"/>
      <c r="E716" s="1"/>
      <c r="F716" s="1"/>
      <c r="G716" s="1"/>
    </row>
    <row r="717" spans="1:2" ht="12.75">
      <c r="A717" t="s">
        <v>2</v>
      </c>
      <c r="B717">
        <v>476.6</v>
      </c>
    </row>
    <row r="719" spans="1:2" ht="13.5" thickBot="1">
      <c r="A719" s="3"/>
      <c r="B719" s="3"/>
    </row>
    <row r="720" spans="1:7" ht="93.75" thickBot="1">
      <c r="A720" s="4"/>
      <c r="B720" s="5" t="s">
        <v>3</v>
      </c>
      <c r="C720" s="5" t="s">
        <v>4</v>
      </c>
      <c r="D720" s="6" t="s">
        <v>5</v>
      </c>
      <c r="E720" s="7"/>
      <c r="F720" s="8"/>
      <c r="G720" s="5" t="s">
        <v>6</v>
      </c>
    </row>
    <row r="721" spans="1:7" ht="15.75" thickBot="1">
      <c r="A721" s="9" t="s">
        <v>7</v>
      </c>
      <c r="B721" s="10">
        <v>46868.9</v>
      </c>
      <c r="C721" s="10">
        <v>45607.4</v>
      </c>
      <c r="D721" s="6">
        <v>56359.49</v>
      </c>
      <c r="E721" s="7"/>
      <c r="F721" s="8"/>
      <c r="G721" s="10">
        <f>B721+C721-D721</f>
        <v>36116.810000000005</v>
      </c>
    </row>
    <row r="722" spans="1:7" ht="15.75" thickBot="1">
      <c r="A722" s="9" t="s">
        <v>8</v>
      </c>
      <c r="B722" s="10"/>
      <c r="C722" s="10"/>
      <c r="D722" s="6"/>
      <c r="E722" s="7"/>
      <c r="F722" s="8"/>
      <c r="G722" s="10">
        <f>B722+C722-D722</f>
        <v>0</v>
      </c>
    </row>
    <row r="723" spans="1:7" ht="31.5" thickBot="1">
      <c r="A723" s="9" t="s">
        <v>9</v>
      </c>
      <c r="B723" s="10">
        <v>3002.62</v>
      </c>
      <c r="C723" s="10">
        <v>16389.6</v>
      </c>
      <c r="D723" s="6">
        <v>15094.9</v>
      </c>
      <c r="E723" s="7"/>
      <c r="F723" s="8"/>
      <c r="G723" s="10">
        <f>B723+C723-D723</f>
        <v>4297.319999999998</v>
      </c>
    </row>
    <row r="724" spans="1:7" ht="15.75" thickBot="1">
      <c r="A724" s="9" t="s">
        <v>10</v>
      </c>
      <c r="B724" s="10"/>
      <c r="C724" s="10"/>
      <c r="D724" s="6"/>
      <c r="E724" s="7"/>
      <c r="F724" s="8"/>
      <c r="G724" s="10">
        <f>B724+C724-D724</f>
        <v>0</v>
      </c>
    </row>
    <row r="725" spans="1:7" ht="15.75" thickBot="1">
      <c r="A725" s="9" t="s">
        <v>11</v>
      </c>
      <c r="B725" s="10"/>
      <c r="C725" s="10"/>
      <c r="D725" s="6"/>
      <c r="E725" s="7"/>
      <c r="F725" s="11"/>
      <c r="G725" s="10">
        <f>B725+C725-F725</f>
        <v>0</v>
      </c>
    </row>
    <row r="726" spans="1:7" ht="15.75" thickBot="1">
      <c r="A726" s="9" t="s">
        <v>12</v>
      </c>
      <c r="B726" s="10">
        <v>0</v>
      </c>
      <c r="C726" s="10">
        <v>0</v>
      </c>
      <c r="D726" s="6">
        <v>0</v>
      </c>
      <c r="E726" s="7"/>
      <c r="F726" s="8"/>
      <c r="G726" s="10">
        <f>B726+C726-D726</f>
        <v>0</v>
      </c>
    </row>
    <row r="727" spans="1:7" ht="15.75" thickBot="1">
      <c r="A727" s="12" t="s">
        <v>13</v>
      </c>
      <c r="B727" s="10">
        <v>0</v>
      </c>
      <c r="C727" s="10">
        <v>0</v>
      </c>
      <c r="D727" s="6">
        <v>0</v>
      </c>
      <c r="E727" s="7"/>
      <c r="F727" s="8"/>
      <c r="G727" s="10">
        <f>B727+C727-D727</f>
        <v>0</v>
      </c>
    </row>
    <row r="728" spans="1:7" ht="15.75" thickBot="1">
      <c r="A728" s="9" t="s">
        <v>14</v>
      </c>
      <c r="B728" s="10">
        <f>B721+B722+B723+B724+B726+B727+B725</f>
        <v>49871.520000000004</v>
      </c>
      <c r="C728" s="10">
        <f>C721+C723+C727</f>
        <v>61997</v>
      </c>
      <c r="D728" s="6">
        <f>D721+D723+D727</f>
        <v>71454.39</v>
      </c>
      <c r="E728" s="7"/>
      <c r="F728" s="8"/>
      <c r="G728" s="10">
        <f>B728+C728-D728</f>
        <v>40414.130000000005</v>
      </c>
    </row>
    <row r="729" spans="1:3" ht="15.75" thickBot="1">
      <c r="A729" s="3" t="s">
        <v>15</v>
      </c>
      <c r="B729" s="3"/>
      <c r="C729" s="13">
        <v>-23701.83</v>
      </c>
    </row>
    <row r="730" spans="1:3" ht="12.75">
      <c r="A730" s="2" t="s">
        <v>16</v>
      </c>
      <c r="B730" s="2"/>
      <c r="C730">
        <f>D721+C729</f>
        <v>32657.659999999996</v>
      </c>
    </row>
    <row r="731" spans="1:7" ht="12.75">
      <c r="A731" s="14"/>
      <c r="B731" s="14"/>
      <c r="C731" s="15"/>
      <c r="D731" s="15"/>
      <c r="E731" s="15"/>
      <c r="G731" t="s">
        <v>17</v>
      </c>
    </row>
    <row r="732" spans="1:7" ht="12.75">
      <c r="A732" s="2" t="s">
        <v>18</v>
      </c>
      <c r="B732" s="2"/>
      <c r="F732" s="16">
        <v>2</v>
      </c>
      <c r="G732" s="16">
        <f>D728*F732/100</f>
        <v>1429.0878</v>
      </c>
    </row>
    <row r="733" spans="1:7" ht="12.75">
      <c r="A733" s="17" t="s">
        <v>19</v>
      </c>
      <c r="B733" s="17"/>
      <c r="C733">
        <f>B717</f>
        <v>476.6</v>
      </c>
      <c r="F733" s="18">
        <v>2.96</v>
      </c>
      <c r="G733" s="16">
        <f>C733*F733*12</f>
        <v>16928.832000000002</v>
      </c>
    </row>
    <row r="734" spans="1:7" ht="12.75">
      <c r="A734" s="2" t="s">
        <v>18</v>
      </c>
      <c r="B734" s="2"/>
      <c r="F734" s="19"/>
      <c r="G734" s="16"/>
    </row>
    <row r="735" spans="1:7" ht="12.75">
      <c r="A735" s="2" t="s">
        <v>20</v>
      </c>
      <c r="B735" s="2"/>
      <c r="F735" s="19"/>
      <c r="G735" s="16"/>
    </row>
    <row r="736" spans="1:7" ht="12.75">
      <c r="A736" s="2" t="s">
        <v>21</v>
      </c>
      <c r="B736" s="2"/>
      <c r="F736" s="19"/>
      <c r="G736" s="16"/>
    </row>
    <row r="737" spans="1:7" ht="12.75">
      <c r="A737" s="20" t="s">
        <v>22</v>
      </c>
      <c r="B737" s="20"/>
      <c r="F737" s="19"/>
      <c r="G737" s="16"/>
    </row>
    <row r="738" spans="1:7" ht="12.75">
      <c r="A738" s="20" t="s">
        <v>23</v>
      </c>
      <c r="B738" s="20"/>
      <c r="F738" s="19"/>
      <c r="G738" s="16"/>
    </row>
    <row r="739" spans="1:7" ht="12.75">
      <c r="A739" s="20" t="s">
        <v>24</v>
      </c>
      <c r="B739" s="20"/>
      <c r="F739" s="19"/>
      <c r="G739" s="16"/>
    </row>
    <row r="740" spans="1:7" ht="12.75">
      <c r="A740" s="20" t="s">
        <v>14</v>
      </c>
      <c r="B740" s="20"/>
      <c r="F740" s="19"/>
      <c r="G740" s="16"/>
    </row>
    <row r="741" spans="1:6" ht="12.75">
      <c r="A741" s="21" t="s">
        <v>25</v>
      </c>
      <c r="B741" s="21"/>
      <c r="C741" s="21"/>
      <c r="D741" s="22"/>
      <c r="E741" s="22"/>
      <c r="F741" s="19"/>
    </row>
    <row r="742" spans="1:7" ht="12.75">
      <c r="A742" s="20" t="s">
        <v>26</v>
      </c>
      <c r="B742" s="20"/>
      <c r="C742">
        <f>B717</f>
        <v>476.6</v>
      </c>
      <c r="F742" s="19">
        <v>0.29</v>
      </c>
      <c r="G742" s="16">
        <f>C742*F742*12</f>
        <v>1658.568</v>
      </c>
    </row>
    <row r="743" spans="1:7" ht="12.75">
      <c r="A743" s="20" t="s">
        <v>27</v>
      </c>
      <c r="B743" s="20"/>
      <c r="C743">
        <f>B717</f>
        <v>476.6</v>
      </c>
      <c r="F743" s="19">
        <v>1.43</v>
      </c>
      <c r="G743" s="16">
        <f>C743*F743*12</f>
        <v>8178.456</v>
      </c>
    </row>
    <row r="744" spans="1:7" ht="12.75">
      <c r="A744" s="20" t="s">
        <v>28</v>
      </c>
      <c r="B744" s="20"/>
      <c r="C744">
        <f>B717</f>
        <v>476.6</v>
      </c>
      <c r="F744" s="19">
        <v>0.42</v>
      </c>
      <c r="G744" s="16">
        <f>C744*F744*12</f>
        <v>2402.064</v>
      </c>
    </row>
    <row r="745" spans="1:7" ht="12.75">
      <c r="A745" s="20" t="s">
        <v>29</v>
      </c>
      <c r="B745" s="20"/>
      <c r="F745" s="19"/>
      <c r="G745">
        <v>0</v>
      </c>
    </row>
    <row r="746" spans="1:7" ht="12.75">
      <c r="A746" s="20" t="s">
        <v>30</v>
      </c>
      <c r="B746" s="20"/>
      <c r="C746">
        <f>B717</f>
        <v>476.6</v>
      </c>
      <c r="F746">
        <v>2.54</v>
      </c>
      <c r="G746" s="16">
        <f>C746*F746*12</f>
        <v>14526.768</v>
      </c>
    </row>
    <row r="747" spans="1:7" ht="12.75">
      <c r="A747" s="20" t="s">
        <v>23</v>
      </c>
      <c r="B747" s="20"/>
      <c r="C747">
        <f>B717</f>
        <v>476.6</v>
      </c>
      <c r="F747">
        <v>0.22</v>
      </c>
      <c r="G747" s="16">
        <f>C747*F747*12</f>
        <v>1258.2240000000002</v>
      </c>
    </row>
    <row r="748" spans="1:7" ht="12.75">
      <c r="A748" s="20" t="s">
        <v>31</v>
      </c>
      <c r="B748" s="20"/>
      <c r="G748">
        <v>93.84</v>
      </c>
    </row>
    <row r="749" spans="1:7" ht="12.75">
      <c r="A749" s="20" t="s">
        <v>32</v>
      </c>
      <c r="B749" s="20"/>
      <c r="G749" s="16">
        <f>D728*1/100</f>
        <v>714.5439</v>
      </c>
    </row>
    <row r="750" spans="1:7" ht="12.75">
      <c r="A750" s="20" t="s">
        <v>33</v>
      </c>
      <c r="B750" s="20"/>
      <c r="G750" s="16">
        <v>0</v>
      </c>
    </row>
    <row r="751" spans="1:7" ht="12.75">
      <c r="A751" s="23"/>
      <c r="B751" s="23"/>
      <c r="G751" s="16"/>
    </row>
    <row r="752" spans="1:7" ht="12.75">
      <c r="A752" s="20" t="s">
        <v>14</v>
      </c>
      <c r="B752" s="20"/>
      <c r="G752" s="16">
        <f>G742+G743+G744+G745+G746+G748+G749+G750</f>
        <v>27574.2399</v>
      </c>
    </row>
    <row r="754" spans="2:5" ht="12.75">
      <c r="B754" s="16" t="s">
        <v>34</v>
      </c>
      <c r="C754" s="16">
        <f>G752+G732+G733</f>
        <v>45932.159700000004</v>
      </c>
      <c r="D754" s="16"/>
      <c r="E754" s="16"/>
    </row>
    <row r="755" spans="1:5" ht="12.75">
      <c r="A755" s="2" t="s">
        <v>35</v>
      </c>
      <c r="B755" s="2"/>
      <c r="C755" s="16">
        <f>C730-C754</f>
        <v>-13274.499700000008</v>
      </c>
      <c r="D755" s="16"/>
      <c r="E755" s="16"/>
    </row>
    <row r="756" spans="1:2" ht="12.75">
      <c r="A756" s="2"/>
      <c r="B756" s="2"/>
    </row>
    <row r="758" spans="1:7" ht="12.75">
      <c r="A758" s="1" t="s">
        <v>0</v>
      </c>
      <c r="B758" s="2" t="s">
        <v>53</v>
      </c>
      <c r="C758" s="2"/>
      <c r="D758" s="1"/>
      <c r="E758" s="1"/>
      <c r="F758" s="1"/>
      <c r="G758" s="1"/>
    </row>
    <row r="759" spans="1:2" ht="12.75">
      <c r="A759" t="s">
        <v>2</v>
      </c>
      <c r="B759">
        <v>818.8</v>
      </c>
    </row>
    <row r="761" spans="1:2" ht="13.5" thickBot="1">
      <c r="A761" s="3"/>
      <c r="B761" s="3"/>
    </row>
    <row r="762" spans="1:7" ht="93.75" thickBot="1">
      <c r="A762" s="4"/>
      <c r="B762" s="5" t="s">
        <v>3</v>
      </c>
      <c r="C762" s="5" t="s">
        <v>4</v>
      </c>
      <c r="D762" s="6" t="s">
        <v>5</v>
      </c>
      <c r="E762" s="7"/>
      <c r="F762" s="8"/>
      <c r="G762" s="5" t="s">
        <v>6</v>
      </c>
    </row>
    <row r="763" spans="1:7" ht="15.75" thickBot="1">
      <c r="A763" s="9" t="s">
        <v>7</v>
      </c>
      <c r="B763" s="10">
        <v>95349.05</v>
      </c>
      <c r="C763" s="10">
        <v>111483.36</v>
      </c>
      <c r="D763" s="6">
        <v>72090.15</v>
      </c>
      <c r="E763" s="7"/>
      <c r="F763" s="8"/>
      <c r="G763" s="10">
        <f>B763+C763-D763</f>
        <v>134742.26</v>
      </c>
    </row>
    <row r="764" spans="1:7" ht="15.75" thickBot="1">
      <c r="A764" s="9" t="s">
        <v>8</v>
      </c>
      <c r="B764" s="10"/>
      <c r="C764" s="10"/>
      <c r="D764" s="6"/>
      <c r="E764" s="7"/>
      <c r="F764" s="8"/>
      <c r="G764" s="10">
        <f>B764+C764-D764</f>
        <v>0</v>
      </c>
    </row>
    <row r="765" spans="1:7" ht="31.5" thickBot="1">
      <c r="A765" s="9" t="s">
        <v>9</v>
      </c>
      <c r="B765" s="10">
        <v>0</v>
      </c>
      <c r="C765" s="10">
        <v>0</v>
      </c>
      <c r="D765" s="6">
        <v>0</v>
      </c>
      <c r="E765" s="7"/>
      <c r="F765" s="8"/>
      <c r="G765" s="10">
        <f>B765+C765-D765</f>
        <v>0</v>
      </c>
    </row>
    <row r="766" spans="1:7" ht="15.75" thickBot="1">
      <c r="A766" s="9" t="s">
        <v>10</v>
      </c>
      <c r="B766" s="10"/>
      <c r="C766" s="10"/>
      <c r="D766" s="6"/>
      <c r="E766" s="7"/>
      <c r="F766" s="8"/>
      <c r="G766" s="10">
        <f>B766+C766-D766</f>
        <v>0</v>
      </c>
    </row>
    <row r="767" spans="1:7" ht="15.75" thickBot="1">
      <c r="A767" s="9" t="s">
        <v>11</v>
      </c>
      <c r="B767" s="10"/>
      <c r="C767" s="10"/>
      <c r="D767" s="6"/>
      <c r="E767" s="7"/>
      <c r="F767" s="11"/>
      <c r="G767" s="10">
        <f>B767+C767-F767</f>
        <v>0</v>
      </c>
    </row>
    <row r="768" spans="1:7" ht="15.75" thickBot="1">
      <c r="A768" s="9" t="s">
        <v>12</v>
      </c>
      <c r="B768" s="10">
        <v>0</v>
      </c>
      <c r="C768" s="10">
        <v>0</v>
      </c>
      <c r="D768" s="6">
        <v>0</v>
      </c>
      <c r="E768" s="7"/>
      <c r="F768" s="8"/>
      <c r="G768" s="10">
        <f>B768+C768-D768</f>
        <v>0</v>
      </c>
    </row>
    <row r="769" spans="1:7" ht="15.75" thickBot="1">
      <c r="A769" s="12" t="s">
        <v>13</v>
      </c>
      <c r="B769" s="10">
        <v>0</v>
      </c>
      <c r="C769" s="10">
        <v>0</v>
      </c>
      <c r="D769" s="6">
        <v>0</v>
      </c>
      <c r="E769" s="7"/>
      <c r="F769" s="8"/>
      <c r="G769" s="10">
        <f>B769+C769-D769</f>
        <v>0</v>
      </c>
    </row>
    <row r="770" spans="1:7" ht="15.75" thickBot="1">
      <c r="A770" s="9" t="s">
        <v>14</v>
      </c>
      <c r="B770" s="10">
        <f>B763+B764+B765+B766+B768+B769+B767</f>
        <v>95349.05</v>
      </c>
      <c r="C770" s="10">
        <f>C763+C765+C769</f>
        <v>111483.36</v>
      </c>
      <c r="D770" s="6">
        <f>D763+D765+D769</f>
        <v>72090.15</v>
      </c>
      <c r="E770" s="7"/>
      <c r="F770" s="8"/>
      <c r="G770" s="10">
        <f>B770+C770-D770</f>
        <v>134742.26</v>
      </c>
    </row>
    <row r="771" spans="1:3" ht="15.75" thickBot="1">
      <c r="A771" s="3" t="s">
        <v>15</v>
      </c>
      <c r="B771" s="3"/>
      <c r="C771" s="13">
        <v>-57689.65</v>
      </c>
    </row>
    <row r="772" spans="1:3" ht="12.75">
      <c r="A772" s="2" t="s">
        <v>16</v>
      </c>
      <c r="B772" s="2"/>
      <c r="C772">
        <f>D763+C771</f>
        <v>14400.499999999993</v>
      </c>
    </row>
    <row r="773" spans="1:7" ht="12.75">
      <c r="A773" s="14"/>
      <c r="B773" s="14"/>
      <c r="C773" s="15"/>
      <c r="D773" s="15"/>
      <c r="E773" s="15"/>
      <c r="G773" t="s">
        <v>17</v>
      </c>
    </row>
    <row r="774" spans="1:7" ht="12.75">
      <c r="A774" s="2" t="s">
        <v>18</v>
      </c>
      <c r="B774" s="2"/>
      <c r="F774" s="16">
        <v>2</v>
      </c>
      <c r="G774" s="16">
        <f>D770*F774/100</f>
        <v>1441.8029999999999</v>
      </c>
    </row>
    <row r="775" spans="1:7" ht="12.75">
      <c r="A775" s="17" t="s">
        <v>19</v>
      </c>
      <c r="B775" s="17"/>
      <c r="C775">
        <f>B759</f>
        <v>818.8</v>
      </c>
      <c r="F775" s="18">
        <v>2.96</v>
      </c>
      <c r="G775" s="16">
        <f>C775*F775*12</f>
        <v>29083.775999999998</v>
      </c>
    </row>
    <row r="776" spans="1:7" ht="12.75">
      <c r="A776" s="2" t="s">
        <v>18</v>
      </c>
      <c r="B776" s="2"/>
      <c r="F776" s="19"/>
      <c r="G776" s="16"/>
    </row>
    <row r="777" spans="1:7" ht="12.75">
      <c r="A777" s="2" t="s">
        <v>20</v>
      </c>
      <c r="B777" s="2"/>
      <c r="F777" s="19"/>
      <c r="G777" s="16"/>
    </row>
    <row r="778" spans="1:7" ht="12.75">
      <c r="A778" s="2" t="s">
        <v>21</v>
      </c>
      <c r="B778" s="2"/>
      <c r="F778" s="19"/>
      <c r="G778" s="16"/>
    </row>
    <row r="779" spans="1:7" ht="12.75">
      <c r="A779" s="20" t="s">
        <v>22</v>
      </c>
      <c r="B779" s="20"/>
      <c r="F779" s="19"/>
      <c r="G779" s="16"/>
    </row>
    <row r="780" spans="1:7" ht="12.75">
      <c r="A780" s="20" t="s">
        <v>23</v>
      </c>
      <c r="B780" s="20"/>
      <c r="F780" s="19"/>
      <c r="G780" s="16"/>
    </row>
    <row r="781" spans="1:7" ht="12.75">
      <c r="A781" s="20" t="s">
        <v>24</v>
      </c>
      <c r="B781" s="20"/>
      <c r="F781" s="19"/>
      <c r="G781" s="16"/>
    </row>
    <row r="782" spans="1:7" ht="12.75">
      <c r="A782" s="20" t="s">
        <v>14</v>
      </c>
      <c r="B782" s="20"/>
      <c r="F782" s="19"/>
      <c r="G782" s="16"/>
    </row>
    <row r="783" spans="1:6" ht="12.75">
      <c r="A783" s="21" t="s">
        <v>25</v>
      </c>
      <c r="B783" s="21"/>
      <c r="C783" s="21"/>
      <c r="D783" s="22"/>
      <c r="E783" s="22"/>
      <c r="F783" s="19"/>
    </row>
    <row r="784" spans="1:7" ht="12.75">
      <c r="A784" s="20" t="s">
        <v>26</v>
      </c>
      <c r="B784" s="20"/>
      <c r="C784">
        <f>B759</f>
        <v>818.8</v>
      </c>
      <c r="F784" s="19">
        <v>0.29</v>
      </c>
      <c r="G784" s="16">
        <f>C784*F784*12</f>
        <v>2849.4239999999995</v>
      </c>
    </row>
    <row r="785" spans="1:7" ht="12.75">
      <c r="A785" s="20" t="s">
        <v>27</v>
      </c>
      <c r="B785" s="20"/>
      <c r="C785">
        <f>B759</f>
        <v>818.8</v>
      </c>
      <c r="F785" s="19">
        <v>1.43</v>
      </c>
      <c r="G785" s="16">
        <f>C785*F785*12</f>
        <v>14050.607999999997</v>
      </c>
    </row>
    <row r="786" spans="1:7" ht="12.75">
      <c r="A786" s="20" t="s">
        <v>28</v>
      </c>
      <c r="B786" s="20"/>
      <c r="C786">
        <f>B759</f>
        <v>818.8</v>
      </c>
      <c r="F786" s="19">
        <v>0.42</v>
      </c>
      <c r="G786" s="16">
        <f>C786*F786*12</f>
        <v>4126.7519999999995</v>
      </c>
    </row>
    <row r="787" spans="1:7" ht="12.75">
      <c r="A787" s="20" t="s">
        <v>29</v>
      </c>
      <c r="B787" s="20"/>
      <c r="F787" s="19"/>
      <c r="G787">
        <v>2183.04</v>
      </c>
    </row>
    <row r="788" spans="1:7" ht="12.75">
      <c r="A788" s="20" t="s">
        <v>30</v>
      </c>
      <c r="B788" s="20"/>
      <c r="C788">
        <f>B759</f>
        <v>818.8</v>
      </c>
      <c r="F788">
        <v>2.54</v>
      </c>
      <c r="G788" s="16">
        <f>C788*F788*12</f>
        <v>24957.023999999998</v>
      </c>
    </row>
    <row r="789" spans="1:7" ht="12.75">
      <c r="A789" s="20" t="s">
        <v>23</v>
      </c>
      <c r="B789" s="20"/>
      <c r="C789">
        <f>B759</f>
        <v>818.8</v>
      </c>
      <c r="F789">
        <v>0.22</v>
      </c>
      <c r="G789" s="16">
        <f>C789*F789*12</f>
        <v>2161.632</v>
      </c>
    </row>
    <row r="790" spans="1:7" ht="12.75">
      <c r="A790" s="20" t="s">
        <v>31</v>
      </c>
      <c r="B790" s="20"/>
      <c r="G790">
        <v>25064.23</v>
      </c>
    </row>
    <row r="791" spans="1:7" ht="12.75">
      <c r="A791" s="20" t="s">
        <v>32</v>
      </c>
      <c r="B791" s="20"/>
      <c r="G791" s="16">
        <f>D770*1/100</f>
        <v>720.9014999999999</v>
      </c>
    </row>
    <row r="792" spans="1:7" ht="12.75">
      <c r="A792" s="20" t="s">
        <v>33</v>
      </c>
      <c r="B792" s="20"/>
      <c r="G792" s="16">
        <v>0</v>
      </c>
    </row>
    <row r="793" spans="1:7" ht="12.75">
      <c r="A793" s="23"/>
      <c r="B793" s="23"/>
      <c r="G793" s="16"/>
    </row>
    <row r="794" spans="1:7" ht="12.75">
      <c r="A794" s="20" t="s">
        <v>14</v>
      </c>
      <c r="B794" s="20"/>
      <c r="G794" s="16">
        <f>G784+G785+G786+G787+G788+G790+G791+G792</f>
        <v>73951.97949999999</v>
      </c>
    </row>
    <row r="796" spans="2:5" ht="12.75">
      <c r="B796" s="16" t="s">
        <v>34</v>
      </c>
      <c r="C796" s="16">
        <f>G794+G774+G775</f>
        <v>104477.55849999998</v>
      </c>
      <c r="D796" s="16"/>
      <c r="E796" s="16"/>
    </row>
    <row r="797" spans="1:5" ht="12.75">
      <c r="A797" s="2" t="s">
        <v>35</v>
      </c>
      <c r="B797" s="2"/>
      <c r="C797" s="16">
        <f>C772-C796</f>
        <v>-90077.05849999998</v>
      </c>
      <c r="D797" s="16"/>
      <c r="E797" s="16"/>
    </row>
    <row r="798" spans="1:2" ht="12.75">
      <c r="A798" s="2"/>
      <c r="B798" s="2"/>
    </row>
    <row r="800" spans="1:7" ht="12.75">
      <c r="A800" s="1" t="s">
        <v>0</v>
      </c>
      <c r="B800" s="2" t="s">
        <v>54</v>
      </c>
      <c r="C800" s="2"/>
      <c r="D800" s="1"/>
      <c r="E800" s="1"/>
      <c r="F800" s="1"/>
      <c r="G800" s="1"/>
    </row>
    <row r="801" spans="1:2" ht="12.75">
      <c r="A801" t="s">
        <v>2</v>
      </c>
      <c r="B801">
        <v>616.56</v>
      </c>
    </row>
    <row r="803" spans="1:2" ht="13.5" thickBot="1">
      <c r="A803" s="3"/>
      <c r="B803" s="3"/>
    </row>
    <row r="804" spans="1:7" ht="93.75" thickBot="1">
      <c r="A804" s="4"/>
      <c r="B804" s="5" t="s">
        <v>3</v>
      </c>
      <c r="C804" s="5" t="s">
        <v>4</v>
      </c>
      <c r="D804" s="6" t="s">
        <v>5</v>
      </c>
      <c r="E804" s="7"/>
      <c r="F804" s="8"/>
      <c r="G804" s="5" t="s">
        <v>6</v>
      </c>
    </row>
    <row r="805" spans="1:7" ht="15.75" thickBot="1">
      <c r="A805" s="9" t="s">
        <v>7</v>
      </c>
      <c r="B805" s="10">
        <v>49136.41</v>
      </c>
      <c r="C805" s="10">
        <v>75091.32</v>
      </c>
      <c r="D805" s="6">
        <v>56326.46</v>
      </c>
      <c r="E805" s="7"/>
      <c r="F805" s="8"/>
      <c r="G805" s="10">
        <f>B805+C805-D805</f>
        <v>67901.27000000002</v>
      </c>
    </row>
    <row r="806" spans="1:7" ht="15.75" thickBot="1">
      <c r="A806" s="9" t="s">
        <v>8</v>
      </c>
      <c r="B806" s="10"/>
      <c r="C806" s="10"/>
      <c r="D806" s="6"/>
      <c r="E806" s="7"/>
      <c r="F806" s="8"/>
      <c r="G806" s="10">
        <f>B806+C806-D806</f>
        <v>0</v>
      </c>
    </row>
    <row r="807" spans="1:7" ht="31.5" thickBot="1">
      <c r="A807" s="9" t="s">
        <v>9</v>
      </c>
      <c r="B807" s="10">
        <v>0</v>
      </c>
      <c r="C807" s="10">
        <v>0</v>
      </c>
      <c r="D807" s="6">
        <v>0</v>
      </c>
      <c r="E807" s="7"/>
      <c r="F807" s="8"/>
      <c r="G807" s="10">
        <f>B807+C807-D807</f>
        <v>0</v>
      </c>
    </row>
    <row r="808" spans="1:7" ht="15.75" thickBot="1">
      <c r="A808" s="9" t="s">
        <v>10</v>
      </c>
      <c r="B808" s="10"/>
      <c r="C808" s="10"/>
      <c r="D808" s="6"/>
      <c r="E808" s="7"/>
      <c r="F808" s="8"/>
      <c r="G808" s="10">
        <f>B808+C808-D808</f>
        <v>0</v>
      </c>
    </row>
    <row r="809" spans="1:7" ht="15.75" thickBot="1">
      <c r="A809" s="9" t="s">
        <v>11</v>
      </c>
      <c r="B809" s="10"/>
      <c r="C809" s="10"/>
      <c r="D809" s="6"/>
      <c r="E809" s="7"/>
      <c r="F809" s="11"/>
      <c r="G809" s="10">
        <f>B809+C809-F809</f>
        <v>0</v>
      </c>
    </row>
    <row r="810" spans="1:7" ht="15.75" thickBot="1">
      <c r="A810" s="9" t="s">
        <v>12</v>
      </c>
      <c r="B810" s="10">
        <v>0</v>
      </c>
      <c r="C810" s="10">
        <v>0</v>
      </c>
      <c r="D810" s="6">
        <v>0</v>
      </c>
      <c r="E810" s="7"/>
      <c r="F810" s="8"/>
      <c r="G810" s="10">
        <f>B810+C810-D810</f>
        <v>0</v>
      </c>
    </row>
    <row r="811" spans="1:7" ht="15.75" thickBot="1">
      <c r="A811" s="12" t="s">
        <v>13</v>
      </c>
      <c r="B811" s="10">
        <v>0</v>
      </c>
      <c r="C811" s="10">
        <v>0</v>
      </c>
      <c r="D811" s="6">
        <v>0</v>
      </c>
      <c r="E811" s="7"/>
      <c r="F811" s="8"/>
      <c r="G811" s="10">
        <f>B811+C811-D811</f>
        <v>0</v>
      </c>
    </row>
    <row r="812" spans="1:7" ht="15.75" thickBot="1">
      <c r="A812" s="9" t="s">
        <v>14</v>
      </c>
      <c r="B812" s="10">
        <f>B805+B806+B807+B808+B810+B811+B809</f>
        <v>49136.41</v>
      </c>
      <c r="C812" s="10">
        <f>C805+C807+C811</f>
        <v>75091.32</v>
      </c>
      <c r="D812" s="6">
        <f>D805+D807+D811</f>
        <v>56326.46</v>
      </c>
      <c r="E812" s="7"/>
      <c r="F812" s="8"/>
      <c r="G812" s="10">
        <f>B812+C812-D812</f>
        <v>67901.27000000002</v>
      </c>
    </row>
    <row r="813" spans="1:3" ht="15.75" thickBot="1">
      <c r="A813" s="3" t="s">
        <v>15</v>
      </c>
      <c r="B813" s="3"/>
      <c r="C813" s="13">
        <v>-79712.07</v>
      </c>
    </row>
    <row r="814" spans="1:3" ht="12.75">
      <c r="A814" s="2" t="s">
        <v>16</v>
      </c>
      <c r="B814" s="2"/>
      <c r="C814">
        <f>D805+C813</f>
        <v>-23385.610000000008</v>
      </c>
    </row>
    <row r="815" spans="1:7" ht="12.75">
      <c r="A815" s="14"/>
      <c r="B815" s="14"/>
      <c r="C815" s="15"/>
      <c r="D815" s="15"/>
      <c r="E815" s="15"/>
      <c r="G815" t="s">
        <v>17</v>
      </c>
    </row>
    <row r="816" spans="1:7" ht="12.75">
      <c r="A816" s="2" t="s">
        <v>18</v>
      </c>
      <c r="B816" s="2"/>
      <c r="F816" s="16">
        <v>2</v>
      </c>
      <c r="G816" s="16">
        <f>D812*F816/100</f>
        <v>1126.5292</v>
      </c>
    </row>
    <row r="817" spans="1:7" ht="12.75">
      <c r="A817" s="17" t="s">
        <v>19</v>
      </c>
      <c r="B817" s="17"/>
      <c r="C817">
        <f>B801</f>
        <v>616.56</v>
      </c>
      <c r="F817" s="18">
        <v>2.96</v>
      </c>
      <c r="G817" s="16">
        <f>C817*F817*12</f>
        <v>21900.211199999998</v>
      </c>
    </row>
    <row r="818" spans="1:7" ht="12.75">
      <c r="A818" s="2" t="s">
        <v>18</v>
      </c>
      <c r="B818" s="2"/>
      <c r="F818" s="19"/>
      <c r="G818" s="16"/>
    </row>
    <row r="819" spans="1:7" ht="12.75">
      <c r="A819" s="2" t="s">
        <v>20</v>
      </c>
      <c r="B819" s="2"/>
      <c r="F819" s="19"/>
      <c r="G819" s="16"/>
    </row>
    <row r="820" spans="1:7" ht="12.75">
      <c r="A820" s="2" t="s">
        <v>21</v>
      </c>
      <c r="B820" s="2"/>
      <c r="F820" s="19"/>
      <c r="G820" s="16"/>
    </row>
    <row r="821" spans="1:7" ht="12.75">
      <c r="A821" s="20" t="s">
        <v>22</v>
      </c>
      <c r="B821" s="20"/>
      <c r="F821" s="19"/>
      <c r="G821" s="16"/>
    </row>
    <row r="822" spans="1:7" ht="12.75">
      <c r="A822" s="20" t="s">
        <v>23</v>
      </c>
      <c r="B822" s="20"/>
      <c r="F822" s="19"/>
      <c r="G822" s="16"/>
    </row>
    <row r="823" spans="1:7" ht="12.75">
      <c r="A823" s="20" t="s">
        <v>24</v>
      </c>
      <c r="B823" s="20"/>
      <c r="F823" s="19"/>
      <c r="G823" s="16"/>
    </row>
    <row r="824" spans="1:7" ht="12.75">
      <c r="A824" s="20" t="s">
        <v>14</v>
      </c>
      <c r="B824" s="20"/>
      <c r="F824" s="19"/>
      <c r="G824" s="16"/>
    </row>
    <row r="825" spans="1:6" ht="12.75">
      <c r="A825" s="21" t="s">
        <v>25</v>
      </c>
      <c r="B825" s="21"/>
      <c r="C825" s="21"/>
      <c r="D825" s="22"/>
      <c r="E825" s="22"/>
      <c r="F825" s="19"/>
    </row>
    <row r="826" spans="1:7" ht="12.75">
      <c r="A826" s="20" t="s">
        <v>26</v>
      </c>
      <c r="B826" s="20"/>
      <c r="C826">
        <f>B801</f>
        <v>616.56</v>
      </c>
      <c r="F826" s="19">
        <v>0.29</v>
      </c>
      <c r="G826" s="16">
        <f>C826*F826*12</f>
        <v>2145.6287999999995</v>
      </c>
    </row>
    <row r="827" spans="1:7" ht="12.75">
      <c r="A827" s="20" t="s">
        <v>27</v>
      </c>
      <c r="B827" s="20"/>
      <c r="C827">
        <f>B801</f>
        <v>616.56</v>
      </c>
      <c r="F827" s="19">
        <v>1.43</v>
      </c>
      <c r="G827" s="16">
        <f>C827*F827*12</f>
        <v>10580.169599999997</v>
      </c>
    </row>
    <row r="828" spans="1:7" ht="12.75">
      <c r="A828" s="20" t="s">
        <v>28</v>
      </c>
      <c r="B828" s="20"/>
      <c r="C828">
        <f>B801</f>
        <v>616.56</v>
      </c>
      <c r="F828" s="19">
        <v>0.42</v>
      </c>
      <c r="G828" s="16">
        <f>C828*F828*12</f>
        <v>3107.4624</v>
      </c>
    </row>
    <row r="829" spans="1:7" ht="12.75">
      <c r="A829" s="20" t="s">
        <v>29</v>
      </c>
      <c r="B829" s="20"/>
      <c r="F829" s="19"/>
      <c r="G829">
        <v>1232.48</v>
      </c>
    </row>
    <row r="830" spans="1:7" ht="12.75">
      <c r="A830" s="20" t="s">
        <v>30</v>
      </c>
      <c r="B830" s="20"/>
      <c r="C830">
        <f>B801</f>
        <v>616.56</v>
      </c>
      <c r="F830">
        <v>2.54</v>
      </c>
      <c r="G830" s="16">
        <f>C830*F830*12</f>
        <v>18792.748799999998</v>
      </c>
    </row>
    <row r="831" spans="1:7" ht="12.75">
      <c r="A831" s="20" t="s">
        <v>23</v>
      </c>
      <c r="B831" s="20"/>
      <c r="C831">
        <f>B801</f>
        <v>616.56</v>
      </c>
      <c r="F831">
        <v>0.22</v>
      </c>
      <c r="G831" s="16">
        <f>C831*F831*12</f>
        <v>1627.7183999999997</v>
      </c>
    </row>
    <row r="832" spans="1:7" ht="12.75">
      <c r="A832" s="20" t="s">
        <v>31</v>
      </c>
      <c r="B832" s="20"/>
      <c r="G832">
        <v>0</v>
      </c>
    </row>
    <row r="833" spans="1:7" ht="12.75">
      <c r="A833" s="20" t="s">
        <v>32</v>
      </c>
      <c r="B833" s="20"/>
      <c r="G833" s="16">
        <f>D812*1/100</f>
        <v>563.2646</v>
      </c>
    </row>
    <row r="834" spans="1:7" ht="12.75">
      <c r="A834" s="20" t="s">
        <v>33</v>
      </c>
      <c r="B834" s="20"/>
      <c r="G834" s="16">
        <v>0</v>
      </c>
    </row>
    <row r="835" spans="1:7" ht="12.75">
      <c r="A835" s="23"/>
      <c r="B835" s="23"/>
      <c r="G835" s="16"/>
    </row>
    <row r="836" spans="1:7" ht="12.75">
      <c r="A836" s="20" t="s">
        <v>14</v>
      </c>
      <c r="B836" s="20"/>
      <c r="G836" s="16">
        <f>G826+G827+G828+G829+G830+G832+G833+G834</f>
        <v>36421.754199999996</v>
      </c>
    </row>
    <row r="838" spans="2:5" ht="12.75">
      <c r="B838" s="16" t="s">
        <v>34</v>
      </c>
      <c r="C838" s="16">
        <f>G836+G816+G817</f>
        <v>59448.49459999999</v>
      </c>
      <c r="D838" s="16"/>
      <c r="E838" s="16"/>
    </row>
    <row r="839" spans="1:5" ht="12.75">
      <c r="A839" s="2" t="s">
        <v>35</v>
      </c>
      <c r="B839" s="2"/>
      <c r="C839" s="16">
        <f>C814-C838</f>
        <v>-82834.10459999999</v>
      </c>
      <c r="D839" s="16"/>
      <c r="E839" s="16"/>
    </row>
    <row r="840" spans="1:2" ht="12.75">
      <c r="A840" s="2"/>
      <c r="B840" s="2"/>
    </row>
    <row r="842" spans="1:7" ht="12.75">
      <c r="A842" s="1" t="s">
        <v>0</v>
      </c>
      <c r="B842" s="2" t="s">
        <v>55</v>
      </c>
      <c r="C842" s="2"/>
      <c r="D842" s="1"/>
      <c r="E842" s="1"/>
      <c r="F842" s="1"/>
      <c r="G842" s="1"/>
    </row>
    <row r="843" spans="1:2" ht="12.75">
      <c r="A843" t="s">
        <v>2</v>
      </c>
      <c r="B843">
        <v>828.35</v>
      </c>
    </row>
    <row r="845" spans="1:2" ht="13.5" thickBot="1">
      <c r="A845" s="3"/>
      <c r="B845" s="3"/>
    </row>
    <row r="846" spans="1:7" ht="93.75" thickBot="1">
      <c r="A846" s="4"/>
      <c r="B846" s="5" t="s">
        <v>3</v>
      </c>
      <c r="C846" s="5" t="s">
        <v>4</v>
      </c>
      <c r="D846" s="6" t="s">
        <v>5</v>
      </c>
      <c r="E846" s="7"/>
      <c r="F846" s="8"/>
      <c r="G846" s="5" t="s">
        <v>6</v>
      </c>
    </row>
    <row r="847" spans="1:7" ht="15.75" thickBot="1">
      <c r="A847" s="9" t="s">
        <v>7</v>
      </c>
      <c r="B847" s="10">
        <v>71611.31</v>
      </c>
      <c r="C847" s="10">
        <v>109465.84</v>
      </c>
      <c r="D847" s="6">
        <v>85650.36</v>
      </c>
      <c r="E847" s="7"/>
      <c r="F847" s="8"/>
      <c r="G847" s="10">
        <f>B847+C847-D847</f>
        <v>95426.79</v>
      </c>
    </row>
    <row r="848" spans="1:7" ht="15.75" thickBot="1">
      <c r="A848" s="9" t="s">
        <v>8</v>
      </c>
      <c r="B848" s="10"/>
      <c r="C848" s="10"/>
      <c r="D848" s="6"/>
      <c r="E848" s="7"/>
      <c r="F848" s="8"/>
      <c r="G848" s="10">
        <f>B848+C848-D848</f>
        <v>0</v>
      </c>
    </row>
    <row r="849" spans="1:7" ht="31.5" thickBot="1">
      <c r="A849" s="9" t="s">
        <v>9</v>
      </c>
      <c r="B849" s="10">
        <v>0</v>
      </c>
      <c r="C849" s="10">
        <v>0</v>
      </c>
      <c r="D849" s="6">
        <v>0</v>
      </c>
      <c r="E849" s="7"/>
      <c r="F849" s="8"/>
      <c r="G849" s="10">
        <f>B849+C849-D849</f>
        <v>0</v>
      </c>
    </row>
    <row r="850" spans="1:7" ht="15.75" thickBot="1">
      <c r="A850" s="9" t="s">
        <v>10</v>
      </c>
      <c r="B850" s="10"/>
      <c r="C850" s="10"/>
      <c r="D850" s="6"/>
      <c r="E850" s="7"/>
      <c r="F850" s="8"/>
      <c r="G850" s="10">
        <f>B850+C850-D850</f>
        <v>0</v>
      </c>
    </row>
    <row r="851" spans="1:7" ht="15.75" thickBot="1">
      <c r="A851" s="9" t="s">
        <v>11</v>
      </c>
      <c r="B851" s="10"/>
      <c r="C851" s="10"/>
      <c r="D851" s="6"/>
      <c r="E851" s="7"/>
      <c r="F851" s="11"/>
      <c r="G851" s="10">
        <f>B851+C851-F851</f>
        <v>0</v>
      </c>
    </row>
    <row r="852" spans="1:7" ht="15.75" thickBot="1">
      <c r="A852" s="9" t="s">
        <v>12</v>
      </c>
      <c r="B852" s="10">
        <v>0</v>
      </c>
      <c r="C852" s="10">
        <v>0</v>
      </c>
      <c r="D852" s="6">
        <v>0</v>
      </c>
      <c r="E852" s="7"/>
      <c r="F852" s="8"/>
      <c r="G852" s="10">
        <f>B852+C852-D852</f>
        <v>0</v>
      </c>
    </row>
    <row r="853" spans="1:7" ht="15.75" thickBot="1">
      <c r="A853" s="12" t="s">
        <v>13</v>
      </c>
      <c r="B853" s="10">
        <v>0</v>
      </c>
      <c r="C853" s="10">
        <v>0</v>
      </c>
      <c r="D853" s="6">
        <v>0</v>
      </c>
      <c r="E853" s="7"/>
      <c r="F853" s="8"/>
      <c r="G853" s="10">
        <f>B853+C853-D853</f>
        <v>0</v>
      </c>
    </row>
    <row r="854" spans="1:7" ht="15.75" thickBot="1">
      <c r="A854" s="9" t="s">
        <v>14</v>
      </c>
      <c r="B854" s="10">
        <f>B847+B848+B849+B850+B852+B853+B851</f>
        <v>71611.31</v>
      </c>
      <c r="C854" s="10">
        <f>C847+C849+C853</f>
        <v>109465.84</v>
      </c>
      <c r="D854" s="6">
        <f>D847+D849+D853</f>
        <v>85650.36</v>
      </c>
      <c r="E854" s="7"/>
      <c r="F854" s="8"/>
      <c r="G854" s="10">
        <f>B854+C854-D854</f>
        <v>95426.79</v>
      </c>
    </row>
    <row r="855" spans="1:3" ht="15.75" thickBot="1">
      <c r="A855" s="3" t="s">
        <v>15</v>
      </c>
      <c r="B855" s="3"/>
      <c r="C855" s="13">
        <v>-10336.2</v>
      </c>
    </row>
    <row r="856" spans="1:3" ht="12.75">
      <c r="A856" s="2" t="s">
        <v>16</v>
      </c>
      <c r="B856" s="2"/>
      <c r="C856">
        <f>D847+C855</f>
        <v>75314.16</v>
      </c>
    </row>
    <row r="857" spans="1:7" ht="12.75">
      <c r="A857" s="14"/>
      <c r="B857" s="14"/>
      <c r="C857" s="15"/>
      <c r="D857" s="15"/>
      <c r="E857" s="15"/>
      <c r="G857" t="s">
        <v>17</v>
      </c>
    </row>
    <row r="858" spans="1:7" ht="12.75">
      <c r="A858" s="2" t="s">
        <v>18</v>
      </c>
      <c r="B858" s="2"/>
      <c r="F858" s="16">
        <v>2</v>
      </c>
      <c r="G858" s="16">
        <f>D854*F858/100</f>
        <v>1713.0072</v>
      </c>
    </row>
    <row r="859" spans="1:7" ht="12.75">
      <c r="A859" s="17" t="s">
        <v>19</v>
      </c>
      <c r="B859" s="17"/>
      <c r="C859">
        <f>B843</f>
        <v>828.35</v>
      </c>
      <c r="F859" s="18">
        <v>2.96</v>
      </c>
      <c r="G859" s="16">
        <f>C859*F859*12</f>
        <v>29422.992000000002</v>
      </c>
    </row>
    <row r="860" spans="1:7" ht="12.75">
      <c r="A860" s="2" t="s">
        <v>18</v>
      </c>
      <c r="B860" s="2"/>
      <c r="F860" s="19"/>
      <c r="G860" s="16"/>
    </row>
    <row r="861" spans="1:7" ht="12.75">
      <c r="A861" s="2" t="s">
        <v>20</v>
      </c>
      <c r="B861" s="2"/>
      <c r="F861" s="19"/>
      <c r="G861" s="16"/>
    </row>
    <row r="862" spans="1:7" ht="12.75">
      <c r="A862" s="2" t="s">
        <v>21</v>
      </c>
      <c r="B862" s="2"/>
      <c r="F862" s="19"/>
      <c r="G862" s="16"/>
    </row>
    <row r="863" spans="1:7" ht="12.75">
      <c r="A863" s="20" t="s">
        <v>22</v>
      </c>
      <c r="B863" s="20"/>
      <c r="F863" s="19"/>
      <c r="G863" s="16"/>
    </row>
    <row r="864" spans="1:7" ht="12.75">
      <c r="A864" s="20" t="s">
        <v>23</v>
      </c>
      <c r="B864" s="20"/>
      <c r="F864" s="19"/>
      <c r="G864" s="16"/>
    </row>
    <row r="865" spans="1:7" ht="12.75">
      <c r="A865" s="20" t="s">
        <v>24</v>
      </c>
      <c r="B865" s="20"/>
      <c r="F865" s="19"/>
      <c r="G865" s="16"/>
    </row>
    <row r="866" spans="1:7" ht="12.75">
      <c r="A866" s="20" t="s">
        <v>14</v>
      </c>
      <c r="B866" s="20"/>
      <c r="F866" s="19"/>
      <c r="G866" s="16"/>
    </row>
    <row r="867" spans="1:6" ht="12.75">
      <c r="A867" s="21" t="s">
        <v>25</v>
      </c>
      <c r="B867" s="21"/>
      <c r="C867" s="21"/>
      <c r="D867" s="22"/>
      <c r="E867" s="22"/>
      <c r="F867" s="19"/>
    </row>
    <row r="868" spans="1:7" ht="12.75">
      <c r="A868" s="20" t="s">
        <v>26</v>
      </c>
      <c r="B868" s="20"/>
      <c r="C868">
        <f>B843</f>
        <v>828.35</v>
      </c>
      <c r="F868" s="19">
        <v>0.29</v>
      </c>
      <c r="G868" s="16">
        <f>C868*F868*12</f>
        <v>2882.658</v>
      </c>
    </row>
    <row r="869" spans="1:7" ht="12.75">
      <c r="A869" s="20" t="s">
        <v>27</v>
      </c>
      <c r="B869" s="20"/>
      <c r="C869">
        <f>B843</f>
        <v>828.35</v>
      </c>
      <c r="F869" s="19">
        <v>1.43</v>
      </c>
      <c r="G869" s="16">
        <f>C869*F869*12</f>
        <v>14214.486</v>
      </c>
    </row>
    <row r="870" spans="1:7" ht="12.75">
      <c r="A870" s="20" t="s">
        <v>28</v>
      </c>
      <c r="B870" s="20"/>
      <c r="C870">
        <f>B843</f>
        <v>828.35</v>
      </c>
      <c r="F870" s="19">
        <v>0.42</v>
      </c>
      <c r="G870" s="16">
        <f>C870*F870*12</f>
        <v>4174.884</v>
      </c>
    </row>
    <row r="871" spans="1:7" ht="12.75">
      <c r="A871" s="20" t="s">
        <v>29</v>
      </c>
      <c r="B871" s="20"/>
      <c r="F871" s="19"/>
      <c r="G871">
        <v>3638.4</v>
      </c>
    </row>
    <row r="872" spans="1:7" ht="12.75">
      <c r="A872" s="20" t="s">
        <v>30</v>
      </c>
      <c r="B872" s="20"/>
      <c r="C872">
        <f>B843</f>
        <v>828.35</v>
      </c>
      <c r="F872">
        <v>2.54</v>
      </c>
      <c r="G872" s="16">
        <f>C872*F872*12</f>
        <v>25248.108</v>
      </c>
    </row>
    <row r="873" spans="1:7" ht="12.75">
      <c r="A873" s="20" t="s">
        <v>23</v>
      </c>
      <c r="B873" s="20"/>
      <c r="C873">
        <f>B843</f>
        <v>828.35</v>
      </c>
      <c r="F873">
        <v>0.22</v>
      </c>
      <c r="G873" s="16">
        <f>C873*F873*12</f>
        <v>2186.844</v>
      </c>
    </row>
    <row r="874" spans="1:7" ht="12.75">
      <c r="A874" s="20" t="s">
        <v>31</v>
      </c>
      <c r="B874" s="20"/>
      <c r="G874">
        <v>56413.96</v>
      </c>
    </row>
    <row r="875" spans="1:7" ht="12.75">
      <c r="A875" s="20" t="s">
        <v>32</v>
      </c>
      <c r="B875" s="20"/>
      <c r="G875" s="16">
        <f>D854*1/100</f>
        <v>856.5036</v>
      </c>
    </row>
    <row r="876" spans="1:7" ht="12.75">
      <c r="A876" s="20" t="s">
        <v>33</v>
      </c>
      <c r="B876" s="20"/>
      <c r="G876" s="16">
        <v>0</v>
      </c>
    </row>
    <row r="877" spans="1:7" ht="12.75">
      <c r="A877" s="23"/>
      <c r="B877" s="23"/>
      <c r="G877" s="16"/>
    </row>
    <row r="878" spans="1:7" ht="12.75">
      <c r="A878" s="20" t="s">
        <v>14</v>
      </c>
      <c r="B878" s="20"/>
      <c r="G878" s="16">
        <f>G868+G869+G870+G871+G872+G874+G875+G876</f>
        <v>107428.9996</v>
      </c>
    </row>
    <row r="880" spans="2:5" ht="12.75">
      <c r="B880" s="16" t="s">
        <v>34</v>
      </c>
      <c r="C880" s="16">
        <f>G878+G858+G859</f>
        <v>138564.9988</v>
      </c>
      <c r="D880" s="16"/>
      <c r="E880" s="16"/>
    </row>
    <row r="881" spans="1:5" ht="12.75">
      <c r="A881" s="2" t="s">
        <v>35</v>
      </c>
      <c r="B881" s="2"/>
      <c r="C881" s="16">
        <f>C856-C880</f>
        <v>-63250.8388</v>
      </c>
      <c r="D881" s="16"/>
      <c r="E881" s="16"/>
    </row>
    <row r="882" spans="1:2" ht="12.75">
      <c r="A882" s="2"/>
      <c r="B882" s="2"/>
    </row>
    <row r="884" spans="1:7" ht="12.75">
      <c r="A884" s="1" t="s">
        <v>0</v>
      </c>
      <c r="B884" s="2" t="s">
        <v>56</v>
      </c>
      <c r="C884" s="2"/>
      <c r="D884" s="1"/>
      <c r="E884" s="1"/>
      <c r="F884" s="1"/>
      <c r="G884" s="1"/>
    </row>
    <row r="885" spans="1:2" ht="12.75">
      <c r="A885" t="s">
        <v>2</v>
      </c>
      <c r="B885">
        <v>102.5</v>
      </c>
    </row>
    <row r="887" spans="1:2" ht="13.5" thickBot="1">
      <c r="A887" s="3"/>
      <c r="B887" s="3"/>
    </row>
    <row r="888" spans="1:7" ht="93.75" thickBot="1">
      <c r="A888" s="4"/>
      <c r="B888" s="5" t="s">
        <v>3</v>
      </c>
      <c r="C888" s="5" t="s">
        <v>4</v>
      </c>
      <c r="D888" s="6" t="s">
        <v>5</v>
      </c>
      <c r="E888" s="7"/>
      <c r="F888" s="8"/>
      <c r="G888" s="5" t="s">
        <v>6</v>
      </c>
    </row>
    <row r="889" spans="1:7" ht="15.75" thickBot="1">
      <c r="A889" s="9" t="s">
        <v>7</v>
      </c>
      <c r="B889" s="10">
        <v>0</v>
      </c>
      <c r="C889" s="10">
        <v>14145</v>
      </c>
      <c r="D889" s="6">
        <v>12950.97</v>
      </c>
      <c r="E889" s="7"/>
      <c r="F889" s="8"/>
      <c r="G889" s="10">
        <f>B889+C889-D889</f>
        <v>1194.0300000000007</v>
      </c>
    </row>
    <row r="890" spans="1:7" ht="15.75" thickBot="1">
      <c r="A890" s="9" t="s">
        <v>8</v>
      </c>
      <c r="B890" s="10"/>
      <c r="C890" s="10"/>
      <c r="D890" s="6"/>
      <c r="E890" s="7"/>
      <c r="F890" s="8"/>
      <c r="G890" s="10">
        <f>B890+C890-D890</f>
        <v>0</v>
      </c>
    </row>
    <row r="891" spans="1:7" ht="31.5" thickBot="1">
      <c r="A891" s="9" t="s">
        <v>9</v>
      </c>
      <c r="B891" s="10">
        <v>0</v>
      </c>
      <c r="C891" s="10">
        <v>0</v>
      </c>
      <c r="D891" s="6">
        <v>0</v>
      </c>
      <c r="E891" s="7"/>
      <c r="F891" s="8"/>
      <c r="G891" s="10">
        <f>B891+C891-D891</f>
        <v>0</v>
      </c>
    </row>
    <row r="892" spans="1:7" ht="15.75" thickBot="1">
      <c r="A892" s="9" t="s">
        <v>10</v>
      </c>
      <c r="B892" s="10"/>
      <c r="C892" s="10"/>
      <c r="D892" s="6"/>
      <c r="E892" s="7"/>
      <c r="F892" s="8"/>
      <c r="G892" s="10">
        <f>B892+C892-D892</f>
        <v>0</v>
      </c>
    </row>
    <row r="893" spans="1:7" ht="15.75" thickBot="1">
      <c r="A893" s="9" t="s">
        <v>11</v>
      </c>
      <c r="B893" s="10"/>
      <c r="C893" s="10"/>
      <c r="D893" s="6"/>
      <c r="E893" s="7"/>
      <c r="F893" s="11"/>
      <c r="G893" s="10">
        <f>B893+C893-F893</f>
        <v>0</v>
      </c>
    </row>
    <row r="894" spans="1:7" ht="15.75" thickBot="1">
      <c r="A894" s="9" t="s">
        <v>12</v>
      </c>
      <c r="B894" s="10">
        <v>0</v>
      </c>
      <c r="C894" s="10">
        <v>0</v>
      </c>
      <c r="D894" s="6">
        <v>0</v>
      </c>
      <c r="E894" s="7"/>
      <c r="F894" s="8"/>
      <c r="G894" s="10">
        <f>B894+C894-D894</f>
        <v>0</v>
      </c>
    </row>
    <row r="895" spans="1:7" ht="15.75" thickBot="1">
      <c r="A895" s="12" t="s">
        <v>13</v>
      </c>
      <c r="B895" s="10">
        <v>0</v>
      </c>
      <c r="C895" s="10">
        <v>0</v>
      </c>
      <c r="D895" s="6">
        <v>0</v>
      </c>
      <c r="E895" s="7"/>
      <c r="F895" s="8"/>
      <c r="G895" s="10">
        <f>B895+C895-D895</f>
        <v>0</v>
      </c>
    </row>
    <row r="896" spans="1:7" ht="15.75" thickBot="1">
      <c r="A896" s="9" t="s">
        <v>14</v>
      </c>
      <c r="B896" s="10">
        <f>B889+B890+B891+B892+B894+B895+B893</f>
        <v>0</v>
      </c>
      <c r="C896" s="10">
        <f>C889+C891+C895</f>
        <v>14145</v>
      </c>
      <c r="D896" s="6">
        <f>D889+D891+D895</f>
        <v>12950.97</v>
      </c>
      <c r="E896" s="7"/>
      <c r="F896" s="8"/>
      <c r="G896" s="10">
        <f>B896+C896-D896</f>
        <v>1194.0300000000007</v>
      </c>
    </row>
    <row r="897" spans="1:3" ht="15.75" thickBot="1">
      <c r="A897" s="3" t="s">
        <v>15</v>
      </c>
      <c r="B897" s="3"/>
      <c r="C897" s="13">
        <v>2873.48</v>
      </c>
    </row>
    <row r="898" spans="1:3" ht="12.75">
      <c r="A898" s="2" t="s">
        <v>16</v>
      </c>
      <c r="B898" s="2"/>
      <c r="C898">
        <f>D889+C897</f>
        <v>15824.449999999999</v>
      </c>
    </row>
    <row r="899" spans="1:7" ht="12.75">
      <c r="A899" s="14"/>
      <c r="B899" s="14"/>
      <c r="C899" s="15"/>
      <c r="D899" s="15"/>
      <c r="E899" s="15"/>
      <c r="G899" t="s">
        <v>17</v>
      </c>
    </row>
    <row r="900" spans="1:7" ht="12.75">
      <c r="A900" s="2" t="s">
        <v>18</v>
      </c>
      <c r="B900" s="2"/>
      <c r="F900" s="16">
        <v>2</v>
      </c>
      <c r="G900" s="16">
        <f>D896*F900/100</f>
        <v>259.01939999999996</v>
      </c>
    </row>
    <row r="901" spans="1:7" ht="12.75">
      <c r="A901" s="17" t="s">
        <v>19</v>
      </c>
      <c r="B901" s="17"/>
      <c r="C901">
        <f>B885</f>
        <v>102.5</v>
      </c>
      <c r="F901" s="18">
        <v>2.96</v>
      </c>
      <c r="G901" s="16">
        <f>C901*F901*12</f>
        <v>3640.7999999999997</v>
      </c>
    </row>
    <row r="902" spans="1:7" ht="12.75">
      <c r="A902" s="2" t="s">
        <v>18</v>
      </c>
      <c r="B902" s="2"/>
      <c r="F902" s="19"/>
      <c r="G902" s="16"/>
    </row>
    <row r="903" spans="1:7" ht="12.75">
      <c r="A903" s="2" t="s">
        <v>20</v>
      </c>
      <c r="B903" s="2"/>
      <c r="F903" s="19"/>
      <c r="G903" s="16"/>
    </row>
    <row r="904" spans="1:7" ht="12.75">
      <c r="A904" s="2" t="s">
        <v>21</v>
      </c>
      <c r="B904" s="2"/>
      <c r="F904" s="19"/>
      <c r="G904" s="16"/>
    </row>
    <row r="905" spans="1:7" ht="12.75">
      <c r="A905" s="20" t="s">
        <v>22</v>
      </c>
      <c r="B905" s="20"/>
      <c r="F905" s="19"/>
      <c r="G905" s="16"/>
    </row>
    <row r="906" spans="1:7" ht="12.75">
      <c r="A906" s="20" t="s">
        <v>23</v>
      </c>
      <c r="B906" s="20"/>
      <c r="F906" s="19"/>
      <c r="G906" s="16"/>
    </row>
    <row r="907" spans="1:7" ht="12.75">
      <c r="A907" s="20" t="s">
        <v>24</v>
      </c>
      <c r="B907" s="20"/>
      <c r="F907" s="19"/>
      <c r="G907" s="16"/>
    </row>
    <row r="908" spans="1:7" ht="12.75">
      <c r="A908" s="20" t="s">
        <v>14</v>
      </c>
      <c r="B908" s="20"/>
      <c r="F908" s="19"/>
      <c r="G908" s="16"/>
    </row>
    <row r="909" spans="1:6" ht="12.75">
      <c r="A909" s="21" t="s">
        <v>25</v>
      </c>
      <c r="B909" s="21"/>
      <c r="C909" s="21"/>
      <c r="D909" s="22"/>
      <c r="E909" s="22"/>
      <c r="F909" s="19"/>
    </row>
    <row r="910" spans="1:7" ht="12.75">
      <c r="A910" s="20" t="s">
        <v>26</v>
      </c>
      <c r="B910" s="20"/>
      <c r="C910">
        <f>B885</f>
        <v>102.5</v>
      </c>
      <c r="F910" s="19">
        <v>0.29</v>
      </c>
      <c r="G910" s="16">
        <f>C910*F910*12</f>
        <v>356.7</v>
      </c>
    </row>
    <row r="911" spans="1:7" ht="12.75">
      <c r="A911" s="20" t="s">
        <v>27</v>
      </c>
      <c r="B911" s="20"/>
      <c r="C911">
        <f>B885</f>
        <v>102.5</v>
      </c>
      <c r="F911" s="19">
        <v>1.43</v>
      </c>
      <c r="G911" s="16">
        <f>C911*F911*12</f>
        <v>1758.8999999999999</v>
      </c>
    </row>
    <row r="912" spans="1:7" ht="12.75">
      <c r="A912" s="20" t="s">
        <v>28</v>
      </c>
      <c r="B912" s="20"/>
      <c r="C912">
        <f>B885</f>
        <v>102.5</v>
      </c>
      <c r="F912" s="19">
        <v>0.42</v>
      </c>
      <c r="G912" s="16">
        <f>C912*F912*12</f>
        <v>516.5999999999999</v>
      </c>
    </row>
    <row r="913" spans="1:7" ht="12.75">
      <c r="A913" s="20" t="s">
        <v>29</v>
      </c>
      <c r="B913" s="20"/>
      <c r="F913" s="19"/>
      <c r="G913">
        <v>0</v>
      </c>
    </row>
    <row r="914" spans="1:7" ht="12.75">
      <c r="A914" s="20" t="s">
        <v>30</v>
      </c>
      <c r="B914" s="20"/>
      <c r="C914">
        <f>B885</f>
        <v>102.5</v>
      </c>
      <c r="F914">
        <v>3.64</v>
      </c>
      <c r="G914" s="16">
        <v>9162.92</v>
      </c>
    </row>
    <row r="915" spans="1:7" ht="12.75">
      <c r="A915" s="20" t="s">
        <v>23</v>
      </c>
      <c r="B915" s="20"/>
      <c r="C915">
        <f>B885</f>
        <v>102.5</v>
      </c>
      <c r="F915">
        <v>0.22</v>
      </c>
      <c r="G915" s="16">
        <f>C915*F915*12</f>
        <v>270.6</v>
      </c>
    </row>
    <row r="916" spans="1:7" ht="12.75">
      <c r="A916" s="20" t="s">
        <v>31</v>
      </c>
      <c r="B916" s="20"/>
      <c r="G916">
        <v>0</v>
      </c>
    </row>
    <row r="917" spans="1:7" ht="12.75">
      <c r="A917" s="20" t="s">
        <v>32</v>
      </c>
      <c r="B917" s="20"/>
      <c r="G917" s="16">
        <f>D896*1/100</f>
        <v>129.50969999999998</v>
      </c>
    </row>
    <row r="918" spans="1:7" ht="12.75">
      <c r="A918" s="20" t="s">
        <v>33</v>
      </c>
      <c r="B918" s="20"/>
      <c r="G918" s="16">
        <v>0</v>
      </c>
    </row>
    <row r="919" spans="1:7" ht="12.75">
      <c r="A919" s="23"/>
      <c r="B919" s="23"/>
      <c r="G919" s="16"/>
    </row>
    <row r="920" spans="1:7" ht="12.75">
      <c r="A920" s="20" t="s">
        <v>14</v>
      </c>
      <c r="B920" s="20"/>
      <c r="G920" s="16">
        <f>G910+G911+G912+G913+G914+G916+G917+G918</f>
        <v>11924.6297</v>
      </c>
    </row>
    <row r="922" spans="2:5" ht="12.75">
      <c r="B922" s="16" t="s">
        <v>34</v>
      </c>
      <c r="C922" s="16">
        <f>G920+G900+G901</f>
        <v>15824.449099999998</v>
      </c>
      <c r="D922" s="16"/>
      <c r="E922" s="16"/>
    </row>
    <row r="923" spans="1:5" ht="12.75">
      <c r="A923" s="2" t="s">
        <v>35</v>
      </c>
      <c r="B923" s="2"/>
      <c r="C923" s="16">
        <f>C898-C922</f>
        <v>0.0009000000009109499</v>
      </c>
      <c r="D923" s="16"/>
      <c r="E923" s="16"/>
    </row>
    <row r="924" spans="1:2" ht="12.75">
      <c r="A924" s="2"/>
      <c r="B924" s="2"/>
    </row>
    <row r="926" spans="1:7" ht="12.75">
      <c r="A926" s="1" t="s">
        <v>0</v>
      </c>
      <c r="B926" s="2" t="s">
        <v>57</v>
      </c>
      <c r="C926" s="2"/>
      <c r="D926" s="1"/>
      <c r="E926" s="1"/>
      <c r="F926" s="1"/>
      <c r="G926" s="1"/>
    </row>
    <row r="927" spans="1:2" ht="12.75">
      <c r="A927" t="s">
        <v>2</v>
      </c>
      <c r="B927">
        <v>54.6</v>
      </c>
    </row>
    <row r="929" spans="1:2" ht="13.5" thickBot="1">
      <c r="A929" s="3"/>
      <c r="B929" s="3"/>
    </row>
    <row r="930" spans="1:7" ht="93.75" thickBot="1">
      <c r="A930" s="4"/>
      <c r="B930" s="5" t="s">
        <v>3</v>
      </c>
      <c r="C930" s="5" t="s">
        <v>4</v>
      </c>
      <c r="D930" s="6" t="s">
        <v>5</v>
      </c>
      <c r="E930" s="7"/>
      <c r="F930" s="8"/>
      <c r="G930" s="5" t="s">
        <v>6</v>
      </c>
    </row>
    <row r="931" spans="1:7" ht="15.75" thickBot="1">
      <c r="A931" s="9" t="s">
        <v>7</v>
      </c>
      <c r="B931" s="10">
        <v>0</v>
      </c>
      <c r="C931" s="10">
        <v>7436.52</v>
      </c>
      <c r="D931" s="6">
        <v>6781.52</v>
      </c>
      <c r="E931" s="7"/>
      <c r="F931" s="8"/>
      <c r="G931" s="10">
        <f>B931+C931-D931</f>
        <v>655</v>
      </c>
    </row>
    <row r="932" spans="1:7" ht="15.75" thickBot="1">
      <c r="A932" s="9" t="s">
        <v>8</v>
      </c>
      <c r="B932" s="10"/>
      <c r="C932" s="10"/>
      <c r="D932" s="6"/>
      <c r="E932" s="7"/>
      <c r="F932" s="8"/>
      <c r="G932" s="10">
        <f>B932+C932-D932</f>
        <v>0</v>
      </c>
    </row>
    <row r="933" spans="1:7" ht="31.5" thickBot="1">
      <c r="A933" s="9" t="s">
        <v>9</v>
      </c>
      <c r="B933" s="10">
        <v>0</v>
      </c>
      <c r="C933" s="10">
        <v>0</v>
      </c>
      <c r="D933" s="6">
        <v>0</v>
      </c>
      <c r="E933" s="7"/>
      <c r="F933" s="8"/>
      <c r="G933" s="10">
        <f>B933+C933-D933</f>
        <v>0</v>
      </c>
    </row>
    <row r="934" spans="1:7" ht="15.75" thickBot="1">
      <c r="A934" s="9" t="s">
        <v>10</v>
      </c>
      <c r="B934" s="10"/>
      <c r="C934" s="10"/>
      <c r="D934" s="6"/>
      <c r="E934" s="7"/>
      <c r="F934" s="8"/>
      <c r="G934" s="10">
        <f>B934+C934-D934</f>
        <v>0</v>
      </c>
    </row>
    <row r="935" spans="1:7" ht="15.75" thickBot="1">
      <c r="A935" s="9" t="s">
        <v>11</v>
      </c>
      <c r="B935" s="10"/>
      <c r="C935" s="10"/>
      <c r="D935" s="6"/>
      <c r="E935" s="7"/>
      <c r="F935" s="11"/>
      <c r="G935" s="10">
        <f>B935+C935-F935</f>
        <v>0</v>
      </c>
    </row>
    <row r="936" spans="1:7" ht="15.75" thickBot="1">
      <c r="A936" s="9" t="s">
        <v>12</v>
      </c>
      <c r="B936" s="10">
        <v>0</v>
      </c>
      <c r="C936" s="10">
        <v>0</v>
      </c>
      <c r="D936" s="6">
        <v>0</v>
      </c>
      <c r="E936" s="7"/>
      <c r="F936" s="8"/>
      <c r="G936" s="10">
        <f>B936+C936-D936</f>
        <v>0</v>
      </c>
    </row>
    <row r="937" spans="1:7" ht="15.75" thickBot="1">
      <c r="A937" s="12" t="s">
        <v>13</v>
      </c>
      <c r="B937" s="10">
        <v>0</v>
      </c>
      <c r="C937" s="10">
        <v>0</v>
      </c>
      <c r="D937" s="6">
        <v>0</v>
      </c>
      <c r="E937" s="7"/>
      <c r="F937" s="8"/>
      <c r="G937" s="10">
        <f>B937+C937-D937</f>
        <v>0</v>
      </c>
    </row>
    <row r="938" spans="1:7" ht="15.75" thickBot="1">
      <c r="A938" s="9" t="s">
        <v>14</v>
      </c>
      <c r="B938" s="10">
        <f>B931+B932+B933+B934+B936+B937+B935</f>
        <v>0</v>
      </c>
      <c r="C938" s="10">
        <f>C931+C933+C937</f>
        <v>7436.52</v>
      </c>
      <c r="D938" s="6">
        <f>D931+D933+D937</f>
        <v>6781.52</v>
      </c>
      <c r="E938" s="7"/>
      <c r="F938" s="8"/>
      <c r="G938" s="10">
        <f>B938+C938-D938</f>
        <v>655</v>
      </c>
    </row>
    <row r="939" spans="1:3" ht="15.75" thickBot="1">
      <c r="A939" s="3" t="s">
        <v>15</v>
      </c>
      <c r="B939" s="3"/>
      <c r="C939" s="13">
        <v>-1926.84</v>
      </c>
    </row>
    <row r="940" spans="1:3" ht="12.75">
      <c r="A940" s="2" t="s">
        <v>16</v>
      </c>
      <c r="B940" s="2"/>
      <c r="C940">
        <f>D931+C939</f>
        <v>4854.68</v>
      </c>
    </row>
    <row r="941" spans="1:7" ht="12.75">
      <c r="A941" s="14"/>
      <c r="B941" s="14"/>
      <c r="C941" s="15"/>
      <c r="D941" s="15"/>
      <c r="E941" s="15"/>
      <c r="G941" t="s">
        <v>17</v>
      </c>
    </row>
    <row r="942" spans="1:7" ht="12.75">
      <c r="A942" s="2" t="s">
        <v>18</v>
      </c>
      <c r="B942" s="2"/>
      <c r="F942" s="16">
        <v>2</v>
      </c>
      <c r="G942" s="16">
        <f>D938*F942/100</f>
        <v>135.6304</v>
      </c>
    </row>
    <row r="943" spans="1:7" ht="12.75">
      <c r="A943" s="17" t="s">
        <v>19</v>
      </c>
      <c r="B943" s="17"/>
      <c r="C943">
        <f>B927</f>
        <v>54.6</v>
      </c>
      <c r="F943" s="18">
        <v>2.96</v>
      </c>
      <c r="G943" s="16">
        <f>C943*F943*12</f>
        <v>1939.3920000000003</v>
      </c>
    </row>
    <row r="944" spans="1:7" ht="12.75">
      <c r="A944" s="2" t="s">
        <v>18</v>
      </c>
      <c r="B944" s="2"/>
      <c r="F944" s="19"/>
      <c r="G944" s="16"/>
    </row>
    <row r="945" spans="1:7" ht="12.75">
      <c r="A945" s="2" t="s">
        <v>20</v>
      </c>
      <c r="B945" s="2"/>
      <c r="F945" s="19"/>
      <c r="G945" s="16"/>
    </row>
    <row r="946" spans="1:7" ht="12.75">
      <c r="A946" s="2" t="s">
        <v>21</v>
      </c>
      <c r="B946" s="2"/>
      <c r="F946" s="19"/>
      <c r="G946" s="16"/>
    </row>
    <row r="947" spans="1:7" ht="12.75">
      <c r="A947" s="20" t="s">
        <v>22</v>
      </c>
      <c r="B947" s="20"/>
      <c r="F947" s="19"/>
      <c r="G947" s="16"/>
    </row>
    <row r="948" spans="1:7" ht="12.75">
      <c r="A948" s="20" t="s">
        <v>23</v>
      </c>
      <c r="B948" s="20"/>
      <c r="F948" s="19"/>
      <c r="G948" s="16"/>
    </row>
    <row r="949" spans="1:7" ht="12.75">
      <c r="A949" s="20" t="s">
        <v>24</v>
      </c>
      <c r="B949" s="20"/>
      <c r="F949" s="19"/>
      <c r="G949" s="16"/>
    </row>
    <row r="950" spans="1:7" ht="12.75">
      <c r="A950" s="20" t="s">
        <v>14</v>
      </c>
      <c r="B950" s="20"/>
      <c r="F950" s="19"/>
      <c r="G950" s="16"/>
    </row>
    <row r="951" spans="1:6" ht="12.75">
      <c r="A951" s="21" t="s">
        <v>25</v>
      </c>
      <c r="B951" s="21"/>
      <c r="C951" s="21"/>
      <c r="D951" s="22"/>
      <c r="E951" s="22"/>
      <c r="F951" s="19"/>
    </row>
    <row r="952" spans="1:7" ht="12.75">
      <c r="A952" s="20" t="s">
        <v>26</v>
      </c>
      <c r="B952" s="20"/>
      <c r="C952">
        <f>B927</f>
        <v>54.6</v>
      </c>
      <c r="F952" s="19">
        <v>0.17</v>
      </c>
      <c r="G952" s="16">
        <v>110.7</v>
      </c>
    </row>
    <row r="953" spans="1:7" ht="12.75">
      <c r="A953" s="20" t="s">
        <v>27</v>
      </c>
      <c r="B953" s="20"/>
      <c r="C953">
        <f>B927</f>
        <v>54.6</v>
      </c>
      <c r="F953" s="19">
        <v>1.43</v>
      </c>
      <c r="G953" s="16">
        <f>C953*F953*12</f>
        <v>936.936</v>
      </c>
    </row>
    <row r="954" spans="1:7" ht="12.75">
      <c r="A954" s="20" t="s">
        <v>28</v>
      </c>
      <c r="B954" s="20"/>
      <c r="C954">
        <f>B927</f>
        <v>54.6</v>
      </c>
      <c r="F954" s="19">
        <v>0</v>
      </c>
      <c r="G954" s="16">
        <f>C954*F954*12</f>
        <v>0</v>
      </c>
    </row>
    <row r="955" spans="1:7" ht="12.75">
      <c r="A955" s="20" t="s">
        <v>29</v>
      </c>
      <c r="B955" s="20"/>
      <c r="F955" s="19"/>
      <c r="G955">
        <v>0</v>
      </c>
    </row>
    <row r="956" spans="1:7" ht="12.75">
      <c r="A956" s="20" t="s">
        <v>30</v>
      </c>
      <c r="B956" s="20"/>
      <c r="C956">
        <f>B927</f>
        <v>54.6</v>
      </c>
      <c r="F956">
        <v>2.54</v>
      </c>
      <c r="G956" s="16">
        <f>C956*F956*12</f>
        <v>1664.208</v>
      </c>
    </row>
    <row r="957" spans="1:7" ht="12.75">
      <c r="A957" s="20" t="s">
        <v>23</v>
      </c>
      <c r="B957" s="20"/>
      <c r="C957">
        <f>B927</f>
        <v>54.6</v>
      </c>
      <c r="F957">
        <v>0.22</v>
      </c>
      <c r="G957" s="16">
        <f>C957*F957*12</f>
        <v>144.144</v>
      </c>
    </row>
    <row r="958" spans="1:7" ht="12.75">
      <c r="A958" s="20" t="s">
        <v>31</v>
      </c>
      <c r="B958" s="20"/>
      <c r="G958">
        <v>0</v>
      </c>
    </row>
    <row r="959" spans="1:7" ht="12.75">
      <c r="A959" s="20" t="s">
        <v>32</v>
      </c>
      <c r="B959" s="20"/>
      <c r="G959" s="16">
        <f>D938*1/100</f>
        <v>67.8152</v>
      </c>
    </row>
    <row r="960" spans="1:7" ht="12.75">
      <c r="A960" s="20" t="s">
        <v>33</v>
      </c>
      <c r="B960" s="20"/>
      <c r="G960" s="16">
        <v>0</v>
      </c>
    </row>
    <row r="961" spans="1:7" ht="12.75">
      <c r="A961" s="23"/>
      <c r="B961" s="23"/>
      <c r="G961" s="16"/>
    </row>
    <row r="962" spans="1:7" ht="12.75">
      <c r="A962" s="20" t="s">
        <v>14</v>
      </c>
      <c r="B962" s="20"/>
      <c r="G962" s="16">
        <f>G952+G953+G954+G955+G956+G958+G959+G960</f>
        <v>2779.6592</v>
      </c>
    </row>
    <row r="964" spans="2:5" ht="12.75">
      <c r="B964" s="16" t="s">
        <v>34</v>
      </c>
      <c r="C964" s="16">
        <f>G962+G942+G943</f>
        <v>4854.6816</v>
      </c>
      <c r="D964" s="16"/>
      <c r="E964" s="16"/>
    </row>
    <row r="965" spans="1:5" ht="12.75">
      <c r="A965" s="2" t="s">
        <v>35</v>
      </c>
      <c r="B965" s="2"/>
      <c r="C965" s="16">
        <f>C940-C964</f>
        <v>-0.0015999999995983671</v>
      </c>
      <c r="D965" s="16"/>
      <c r="E965" s="16"/>
    </row>
    <row r="966" spans="1:2" ht="12.75">
      <c r="A966" s="2"/>
      <c r="B966" s="2"/>
    </row>
    <row r="968" spans="1:7" ht="12.75">
      <c r="A968" s="1" t="s">
        <v>0</v>
      </c>
      <c r="B968" s="2" t="s">
        <v>58</v>
      </c>
      <c r="C968" s="2"/>
      <c r="D968" s="1"/>
      <c r="E968" s="1"/>
      <c r="F968" s="1"/>
      <c r="G968" s="1"/>
    </row>
    <row r="969" spans="1:2" ht="12.75">
      <c r="A969" t="s">
        <v>2</v>
      </c>
      <c r="B969">
        <v>57.1</v>
      </c>
    </row>
    <row r="971" spans="1:2" ht="13.5" thickBot="1">
      <c r="A971" s="3"/>
      <c r="B971" s="3"/>
    </row>
    <row r="972" spans="1:7" ht="93.75" thickBot="1">
      <c r="A972" s="4"/>
      <c r="B972" s="5" t="s">
        <v>3</v>
      </c>
      <c r="C972" s="5" t="s">
        <v>4</v>
      </c>
      <c r="D972" s="6" t="s">
        <v>5</v>
      </c>
      <c r="E972" s="7"/>
      <c r="F972" s="8"/>
      <c r="G972" s="5" t="s">
        <v>6</v>
      </c>
    </row>
    <row r="973" spans="1:7" ht="15.75" thickBot="1">
      <c r="A973" s="9" t="s">
        <v>7</v>
      </c>
      <c r="B973" s="10">
        <v>284.62</v>
      </c>
      <c r="C973" s="10">
        <v>7953.93</v>
      </c>
      <c r="D973" s="6">
        <v>7480.81</v>
      </c>
      <c r="E973" s="7"/>
      <c r="F973" s="8"/>
      <c r="G973" s="10">
        <f>B973+C973-D973</f>
        <v>757.7400000000007</v>
      </c>
    </row>
    <row r="974" spans="1:7" ht="15.75" thickBot="1">
      <c r="A974" s="9" t="s">
        <v>8</v>
      </c>
      <c r="B974" s="10"/>
      <c r="C974" s="10"/>
      <c r="D974" s="6"/>
      <c r="E974" s="7"/>
      <c r="F974" s="8"/>
      <c r="G974" s="10">
        <f>B974+C974-D974</f>
        <v>0</v>
      </c>
    </row>
    <row r="975" spans="1:7" ht="31.5" thickBot="1">
      <c r="A975" s="9" t="s">
        <v>9</v>
      </c>
      <c r="B975" s="10">
        <v>0</v>
      </c>
      <c r="C975" s="10">
        <v>0</v>
      </c>
      <c r="D975" s="6">
        <v>0</v>
      </c>
      <c r="E975" s="7"/>
      <c r="F975" s="8"/>
      <c r="G975" s="10">
        <f>B975+C975-D975</f>
        <v>0</v>
      </c>
    </row>
    <row r="976" spans="1:7" ht="15.75" thickBot="1">
      <c r="A976" s="9" t="s">
        <v>10</v>
      </c>
      <c r="B976" s="10"/>
      <c r="C976" s="10"/>
      <c r="D976" s="6"/>
      <c r="E976" s="7"/>
      <c r="F976" s="8"/>
      <c r="G976" s="10">
        <f>B976+C976-D976</f>
        <v>0</v>
      </c>
    </row>
    <row r="977" spans="1:7" ht="15.75" thickBot="1">
      <c r="A977" s="9" t="s">
        <v>11</v>
      </c>
      <c r="B977" s="10"/>
      <c r="C977" s="10"/>
      <c r="D977" s="6"/>
      <c r="E977" s="7"/>
      <c r="F977" s="11"/>
      <c r="G977" s="10">
        <f>B977+C977-F977</f>
        <v>0</v>
      </c>
    </row>
    <row r="978" spans="1:7" ht="15.75" thickBot="1">
      <c r="A978" s="9" t="s">
        <v>12</v>
      </c>
      <c r="B978" s="10">
        <v>0</v>
      </c>
      <c r="C978" s="10">
        <v>0</v>
      </c>
      <c r="D978" s="6">
        <v>0</v>
      </c>
      <c r="E978" s="7"/>
      <c r="F978" s="8"/>
      <c r="G978" s="10">
        <f>B978+C978-D978</f>
        <v>0</v>
      </c>
    </row>
    <row r="979" spans="1:7" ht="15.75" thickBot="1">
      <c r="A979" s="12" t="s">
        <v>13</v>
      </c>
      <c r="B979" s="10">
        <v>0</v>
      </c>
      <c r="C979" s="10">
        <v>0</v>
      </c>
      <c r="D979" s="6">
        <v>0</v>
      </c>
      <c r="E979" s="7"/>
      <c r="F979" s="8"/>
      <c r="G979" s="10">
        <f>B979+C979-D979</f>
        <v>0</v>
      </c>
    </row>
    <row r="980" spans="1:7" ht="15.75" thickBot="1">
      <c r="A980" s="9" t="s">
        <v>14</v>
      </c>
      <c r="B980" s="10">
        <f>B973+B974+B975+B976+B978+B979+B977</f>
        <v>284.62</v>
      </c>
      <c r="C980" s="10">
        <f>C973+C975+C979</f>
        <v>7953.93</v>
      </c>
      <c r="D980" s="6">
        <f>D973+D975+D979</f>
        <v>7480.81</v>
      </c>
      <c r="E980" s="7"/>
      <c r="F980" s="8"/>
      <c r="G980" s="10">
        <f>B980+C980-D980</f>
        <v>757.7400000000007</v>
      </c>
    </row>
    <row r="981" spans="1:3" ht="15.75" thickBot="1">
      <c r="A981" s="3" t="s">
        <v>15</v>
      </c>
      <c r="B981" s="3"/>
      <c r="C981" s="13">
        <v>-188.74</v>
      </c>
    </row>
    <row r="982" spans="1:3" ht="12.75">
      <c r="A982" s="2" t="s">
        <v>16</v>
      </c>
      <c r="B982" s="2"/>
      <c r="C982">
        <f>D973+C981</f>
        <v>7292.070000000001</v>
      </c>
    </row>
    <row r="983" spans="1:7" ht="12.75">
      <c r="A983" s="14"/>
      <c r="B983" s="14"/>
      <c r="C983" s="15"/>
      <c r="D983" s="15"/>
      <c r="E983" s="15"/>
      <c r="G983" t="s">
        <v>17</v>
      </c>
    </row>
    <row r="984" spans="1:7" ht="12.75">
      <c r="A984" s="2" t="s">
        <v>18</v>
      </c>
      <c r="B984" s="2"/>
      <c r="F984" s="16">
        <v>2</v>
      </c>
      <c r="G984" s="16">
        <f>D980*F984/100</f>
        <v>149.61620000000002</v>
      </c>
    </row>
    <row r="985" spans="1:7" ht="12.75">
      <c r="A985" s="17" t="s">
        <v>19</v>
      </c>
      <c r="B985" s="17"/>
      <c r="C985">
        <f>B969</f>
        <v>57.1</v>
      </c>
      <c r="F985" s="18">
        <v>2.96</v>
      </c>
      <c r="G985" s="16">
        <f>C985*F985*12</f>
        <v>2028.192</v>
      </c>
    </row>
    <row r="986" spans="1:7" ht="12.75">
      <c r="A986" s="2" t="s">
        <v>18</v>
      </c>
      <c r="B986" s="2"/>
      <c r="F986" s="19"/>
      <c r="G986" s="16"/>
    </row>
    <row r="987" spans="1:7" ht="12.75">
      <c r="A987" s="2" t="s">
        <v>20</v>
      </c>
      <c r="B987" s="2"/>
      <c r="F987" s="19"/>
      <c r="G987" s="16"/>
    </row>
    <row r="988" spans="1:7" ht="12.75">
      <c r="A988" s="2" t="s">
        <v>21</v>
      </c>
      <c r="B988" s="2"/>
      <c r="F988" s="19"/>
      <c r="G988" s="16"/>
    </row>
    <row r="989" spans="1:7" ht="12.75">
      <c r="A989" s="20" t="s">
        <v>22</v>
      </c>
      <c r="B989" s="20"/>
      <c r="F989" s="19"/>
      <c r="G989" s="16"/>
    </row>
    <row r="990" spans="1:7" ht="12.75">
      <c r="A990" s="20" t="s">
        <v>23</v>
      </c>
      <c r="B990" s="20"/>
      <c r="F990" s="19"/>
      <c r="G990" s="16"/>
    </row>
    <row r="991" spans="1:7" ht="12.75">
      <c r="A991" s="20" t="s">
        <v>24</v>
      </c>
      <c r="B991" s="20"/>
      <c r="F991" s="19"/>
      <c r="G991" s="16"/>
    </row>
    <row r="992" spans="1:7" ht="12.75">
      <c r="A992" s="20" t="s">
        <v>14</v>
      </c>
      <c r="B992" s="20"/>
      <c r="F992" s="19"/>
      <c r="G992" s="16"/>
    </row>
    <row r="993" spans="1:6" ht="12.75">
      <c r="A993" s="21" t="s">
        <v>25</v>
      </c>
      <c r="B993" s="21"/>
      <c r="C993" s="21"/>
      <c r="D993" s="22"/>
      <c r="E993" s="22"/>
      <c r="F993" s="19"/>
    </row>
    <row r="994" spans="1:7" ht="12.75">
      <c r="A994" s="20" t="s">
        <v>26</v>
      </c>
      <c r="B994" s="20"/>
      <c r="C994">
        <f>B969</f>
        <v>57.1</v>
      </c>
      <c r="F994" s="19">
        <v>0.29</v>
      </c>
      <c r="G994" s="16">
        <f>C994*F994*12</f>
        <v>198.70799999999997</v>
      </c>
    </row>
    <row r="995" spans="1:7" ht="12.75">
      <c r="A995" s="20" t="s">
        <v>27</v>
      </c>
      <c r="B995" s="20"/>
      <c r="C995">
        <f>B969</f>
        <v>57.1</v>
      </c>
      <c r="F995" s="19">
        <v>1.43</v>
      </c>
      <c r="G995" s="16">
        <f>C995*F995*12</f>
        <v>979.8359999999999</v>
      </c>
    </row>
    <row r="996" spans="1:7" ht="12.75">
      <c r="A996" s="20" t="s">
        <v>28</v>
      </c>
      <c r="B996" s="20"/>
      <c r="C996">
        <f>B969</f>
        <v>57.1</v>
      </c>
      <c r="F996" s="19">
        <v>0.42</v>
      </c>
      <c r="G996" s="16">
        <f>C996*F996*12</f>
        <v>287.784</v>
      </c>
    </row>
    <row r="997" spans="1:7" ht="12.75">
      <c r="A997" s="20" t="s">
        <v>29</v>
      </c>
      <c r="B997" s="20"/>
      <c r="F997" s="19"/>
      <c r="G997">
        <v>0</v>
      </c>
    </row>
    <row r="998" spans="1:7" ht="12.75">
      <c r="A998" s="20" t="s">
        <v>30</v>
      </c>
      <c r="B998" s="20"/>
      <c r="C998">
        <f>B969</f>
        <v>57.1</v>
      </c>
      <c r="F998">
        <v>3.64</v>
      </c>
      <c r="G998" s="16">
        <v>3573.13</v>
      </c>
    </row>
    <row r="999" spans="1:7" ht="12.75">
      <c r="A999" s="20" t="s">
        <v>23</v>
      </c>
      <c r="B999" s="20"/>
      <c r="C999">
        <f>B969</f>
        <v>57.1</v>
      </c>
      <c r="F999">
        <v>0.22</v>
      </c>
      <c r="G999" s="16">
        <f>C999*F999*12</f>
        <v>150.74400000000003</v>
      </c>
    </row>
    <row r="1000" spans="1:7" ht="12.75">
      <c r="A1000" s="20" t="s">
        <v>31</v>
      </c>
      <c r="B1000" s="20"/>
      <c r="G1000">
        <v>0</v>
      </c>
    </row>
    <row r="1001" spans="1:7" ht="12.75">
      <c r="A1001" s="20" t="s">
        <v>32</v>
      </c>
      <c r="B1001" s="20"/>
      <c r="G1001" s="16">
        <f>D980*1/100</f>
        <v>74.80810000000001</v>
      </c>
    </row>
    <row r="1002" spans="1:7" ht="12.75">
      <c r="A1002" s="20" t="s">
        <v>33</v>
      </c>
      <c r="B1002" s="20"/>
      <c r="G1002" s="16">
        <v>0</v>
      </c>
    </row>
    <row r="1003" spans="1:7" ht="12.75">
      <c r="A1003" s="23"/>
      <c r="B1003" s="23"/>
      <c r="G1003" s="16"/>
    </row>
    <row r="1004" spans="1:7" ht="12.75">
      <c r="A1004" s="20" t="s">
        <v>14</v>
      </c>
      <c r="B1004" s="20"/>
      <c r="G1004" s="16">
        <f>G994+G995+G996+G997+G998+G1000+G1001+G1002</f>
        <v>5114.266100000001</v>
      </c>
    </row>
    <row r="1006" spans="2:5" ht="12.75">
      <c r="B1006" s="16" t="s">
        <v>34</v>
      </c>
      <c r="C1006" s="16">
        <f>G1004+G984+G985</f>
        <v>7292.074300000001</v>
      </c>
      <c r="D1006" s="16"/>
      <c r="E1006" s="16"/>
    </row>
    <row r="1007" spans="1:5" ht="12.75">
      <c r="A1007" s="2" t="s">
        <v>35</v>
      </c>
      <c r="B1007" s="2"/>
      <c r="C1007" s="16">
        <f>C982-C1006</f>
        <v>-0.004300000000512227</v>
      </c>
      <c r="D1007" s="16"/>
      <c r="E1007" s="16"/>
    </row>
    <row r="1008" spans="1:2" ht="12.75">
      <c r="A1008" s="2"/>
      <c r="B1008" s="2"/>
    </row>
    <row r="1010" spans="1:7" ht="12.75">
      <c r="A1010" s="1" t="s">
        <v>0</v>
      </c>
      <c r="B1010" s="2" t="s">
        <v>59</v>
      </c>
      <c r="C1010" s="2"/>
      <c r="D1010" s="1"/>
      <c r="E1010" s="1"/>
      <c r="F1010" s="1"/>
      <c r="G1010" s="1"/>
    </row>
    <row r="1011" spans="1:2" ht="12.75">
      <c r="A1011" t="s">
        <v>2</v>
      </c>
      <c r="B1011">
        <v>285.4</v>
      </c>
    </row>
    <row r="1013" spans="1:2" ht="13.5" thickBot="1">
      <c r="A1013" s="3"/>
      <c r="B1013" s="3"/>
    </row>
    <row r="1014" spans="1:7" ht="93.75" thickBot="1">
      <c r="A1014" s="4"/>
      <c r="B1014" s="5" t="s">
        <v>3</v>
      </c>
      <c r="C1014" s="5" t="s">
        <v>4</v>
      </c>
      <c r="D1014" s="6" t="s">
        <v>5</v>
      </c>
      <c r="E1014" s="7"/>
      <c r="F1014" s="8"/>
      <c r="G1014" s="5" t="s">
        <v>6</v>
      </c>
    </row>
    <row r="1015" spans="1:7" ht="15.75" thickBot="1">
      <c r="A1015" s="9" t="s">
        <v>7</v>
      </c>
      <c r="B1015" s="10">
        <v>53198.9</v>
      </c>
      <c r="C1015" s="10">
        <v>39385.2</v>
      </c>
      <c r="D1015" s="6">
        <v>33243.81</v>
      </c>
      <c r="E1015" s="7"/>
      <c r="F1015" s="8"/>
      <c r="G1015" s="10">
        <f>B1015+C1015-D1015</f>
        <v>59340.29000000001</v>
      </c>
    </row>
    <row r="1016" spans="1:7" ht="15.75" thickBot="1">
      <c r="A1016" s="9" t="s">
        <v>8</v>
      </c>
      <c r="B1016" s="10"/>
      <c r="C1016" s="10"/>
      <c r="D1016" s="6"/>
      <c r="E1016" s="7"/>
      <c r="F1016" s="8"/>
      <c r="G1016" s="10">
        <f>B1016+C1016-D1016</f>
        <v>0</v>
      </c>
    </row>
    <row r="1017" spans="1:7" ht="31.5" thickBot="1">
      <c r="A1017" s="9" t="s">
        <v>9</v>
      </c>
      <c r="B1017" s="10">
        <v>19381.58</v>
      </c>
      <c r="C1017" s="10">
        <v>12195.46</v>
      </c>
      <c r="D1017" s="6">
        <v>6557.99</v>
      </c>
      <c r="E1017" s="7"/>
      <c r="F1017" s="8"/>
      <c r="G1017" s="10">
        <f>B1017+C1017-D1017</f>
        <v>25019.050000000003</v>
      </c>
    </row>
    <row r="1018" spans="1:7" ht="15.75" thickBot="1">
      <c r="A1018" s="9" t="s">
        <v>10</v>
      </c>
      <c r="B1018" s="10"/>
      <c r="C1018" s="10"/>
      <c r="D1018" s="6"/>
      <c r="E1018" s="7"/>
      <c r="F1018" s="8"/>
      <c r="G1018" s="10">
        <f>B1018+C1018-D1018</f>
        <v>0</v>
      </c>
    </row>
    <row r="1019" spans="1:7" ht="15.75" thickBot="1">
      <c r="A1019" s="9" t="s">
        <v>11</v>
      </c>
      <c r="B1019" s="10"/>
      <c r="C1019" s="10"/>
      <c r="D1019" s="6"/>
      <c r="E1019" s="7"/>
      <c r="F1019" s="11"/>
      <c r="G1019" s="10">
        <f>B1019+C1019-F1019</f>
        <v>0</v>
      </c>
    </row>
    <row r="1020" spans="1:7" ht="15.75" thickBot="1">
      <c r="A1020" s="9" t="s">
        <v>12</v>
      </c>
      <c r="B1020" s="10">
        <v>0</v>
      </c>
      <c r="C1020" s="10">
        <v>0</v>
      </c>
      <c r="D1020" s="6">
        <v>0</v>
      </c>
      <c r="E1020" s="7"/>
      <c r="F1020" s="8"/>
      <c r="G1020" s="10">
        <f>B1020+C1020-D1020</f>
        <v>0</v>
      </c>
    </row>
    <row r="1021" spans="1:7" ht="15.75" thickBot="1">
      <c r="A1021" s="12" t="s">
        <v>13</v>
      </c>
      <c r="B1021" s="10">
        <v>0</v>
      </c>
      <c r="C1021" s="10">
        <v>0</v>
      </c>
      <c r="D1021" s="6">
        <v>0</v>
      </c>
      <c r="E1021" s="7"/>
      <c r="F1021" s="8"/>
      <c r="G1021" s="10">
        <f>B1021+C1021-D1021</f>
        <v>0</v>
      </c>
    </row>
    <row r="1022" spans="1:7" ht="15.75" thickBot="1">
      <c r="A1022" s="9" t="s">
        <v>14</v>
      </c>
      <c r="B1022" s="10">
        <f>B1015+B1016+B1017+B1018+B1020+B1021+B1019</f>
        <v>72580.48000000001</v>
      </c>
      <c r="C1022" s="10">
        <f>C1015+C1017+C1021</f>
        <v>51580.659999999996</v>
      </c>
      <c r="D1022" s="6">
        <f>D1015+D1017+D1021</f>
        <v>39801.799999999996</v>
      </c>
      <c r="E1022" s="7"/>
      <c r="F1022" s="8"/>
      <c r="G1022" s="10">
        <f>B1022+C1022-D1022</f>
        <v>84359.34000000003</v>
      </c>
    </row>
    <row r="1023" spans="1:3" ht="15.75" thickBot="1">
      <c r="A1023" s="3" t="s">
        <v>15</v>
      </c>
      <c r="B1023" s="3"/>
      <c r="C1023" s="13">
        <v>-61900.55</v>
      </c>
    </row>
    <row r="1024" spans="1:3" ht="12.75">
      <c r="A1024" s="2" t="s">
        <v>16</v>
      </c>
      <c r="B1024" s="2"/>
      <c r="C1024">
        <f>D1015+C1023</f>
        <v>-28656.740000000005</v>
      </c>
    </row>
    <row r="1025" spans="1:7" ht="12.75">
      <c r="A1025" s="14"/>
      <c r="B1025" s="14"/>
      <c r="C1025" s="15"/>
      <c r="D1025" s="15"/>
      <c r="E1025" s="15"/>
      <c r="G1025" t="s">
        <v>17</v>
      </c>
    </row>
    <row r="1026" spans="1:7" ht="12.75">
      <c r="A1026" s="2" t="s">
        <v>18</v>
      </c>
      <c r="B1026" s="2"/>
      <c r="F1026" s="16">
        <v>2</v>
      </c>
      <c r="G1026" s="16">
        <f>D1022*F1026/100</f>
        <v>796.036</v>
      </c>
    </row>
    <row r="1027" spans="1:7" ht="12.75">
      <c r="A1027" s="17" t="s">
        <v>19</v>
      </c>
      <c r="B1027" s="17"/>
      <c r="C1027">
        <f>B1011</f>
        <v>285.4</v>
      </c>
      <c r="F1027" s="18">
        <v>2.96</v>
      </c>
      <c r="G1027" s="16">
        <f>C1027*F1027*12</f>
        <v>10137.408</v>
      </c>
    </row>
    <row r="1028" spans="1:7" ht="12.75">
      <c r="A1028" s="2" t="s">
        <v>18</v>
      </c>
      <c r="B1028" s="2"/>
      <c r="F1028" s="19"/>
      <c r="G1028" s="16"/>
    </row>
    <row r="1029" spans="1:7" ht="12.75">
      <c r="A1029" s="2" t="s">
        <v>20</v>
      </c>
      <c r="B1029" s="2"/>
      <c r="F1029" s="19"/>
      <c r="G1029" s="16"/>
    </row>
    <row r="1030" spans="1:7" ht="12.75">
      <c r="A1030" s="2" t="s">
        <v>21</v>
      </c>
      <c r="B1030" s="2"/>
      <c r="F1030" s="19"/>
      <c r="G1030" s="16"/>
    </row>
    <row r="1031" spans="1:7" ht="12.75">
      <c r="A1031" s="20" t="s">
        <v>22</v>
      </c>
      <c r="B1031" s="20"/>
      <c r="F1031" s="19"/>
      <c r="G1031" s="16"/>
    </row>
    <row r="1032" spans="1:7" ht="12.75">
      <c r="A1032" s="20" t="s">
        <v>23</v>
      </c>
      <c r="B1032" s="20"/>
      <c r="F1032" s="19"/>
      <c r="G1032" s="16"/>
    </row>
    <row r="1033" spans="1:7" ht="12.75">
      <c r="A1033" s="20" t="s">
        <v>24</v>
      </c>
      <c r="B1033" s="20"/>
      <c r="F1033" s="19"/>
      <c r="G1033" s="16"/>
    </row>
    <row r="1034" spans="1:7" ht="12.75">
      <c r="A1034" s="20" t="s">
        <v>14</v>
      </c>
      <c r="B1034" s="20"/>
      <c r="F1034" s="19"/>
      <c r="G1034" s="16"/>
    </row>
    <row r="1035" spans="1:6" ht="12.75">
      <c r="A1035" s="21" t="s">
        <v>25</v>
      </c>
      <c r="B1035" s="21"/>
      <c r="C1035" s="21"/>
      <c r="D1035" s="22"/>
      <c r="E1035" s="22"/>
      <c r="F1035" s="19"/>
    </row>
    <row r="1036" spans="1:7" ht="12.75">
      <c r="A1036" s="20" t="s">
        <v>26</v>
      </c>
      <c r="B1036" s="20"/>
      <c r="C1036">
        <f>B1011</f>
        <v>285.4</v>
      </c>
      <c r="F1036" s="19">
        <v>0.29</v>
      </c>
      <c r="G1036" s="16">
        <f>C1036*F1036*12</f>
        <v>993.1919999999999</v>
      </c>
    </row>
    <row r="1037" spans="1:7" ht="12.75">
      <c r="A1037" s="20" t="s">
        <v>27</v>
      </c>
      <c r="B1037" s="20"/>
      <c r="C1037">
        <f>B1011</f>
        <v>285.4</v>
      </c>
      <c r="F1037" s="19">
        <v>1.43</v>
      </c>
      <c r="G1037" s="16">
        <f>C1037*F1037*12</f>
        <v>4897.464</v>
      </c>
    </row>
    <row r="1038" spans="1:7" ht="12.75">
      <c r="A1038" s="20" t="s">
        <v>28</v>
      </c>
      <c r="B1038" s="20"/>
      <c r="C1038">
        <f>B1011</f>
        <v>285.4</v>
      </c>
      <c r="F1038" s="19">
        <v>0.42</v>
      </c>
      <c r="G1038" s="16">
        <f>C1038*F1038*12</f>
        <v>1438.4159999999997</v>
      </c>
    </row>
    <row r="1039" spans="1:7" ht="12.75">
      <c r="A1039" s="20" t="s">
        <v>29</v>
      </c>
      <c r="B1039" s="20"/>
      <c r="F1039" s="19"/>
      <c r="G1039">
        <v>5073.08</v>
      </c>
    </row>
    <row r="1040" spans="1:7" ht="12.75">
      <c r="A1040" s="20" t="s">
        <v>30</v>
      </c>
      <c r="B1040" s="20"/>
      <c r="C1040">
        <f>B1011</f>
        <v>285.4</v>
      </c>
      <c r="F1040">
        <v>2.54</v>
      </c>
      <c r="G1040" s="16">
        <f>C1040*F1040*12</f>
        <v>8698.991999999998</v>
      </c>
    </row>
    <row r="1041" spans="1:7" ht="12.75">
      <c r="A1041" s="20" t="s">
        <v>23</v>
      </c>
      <c r="B1041" s="20"/>
      <c r="C1041">
        <f>B1011</f>
        <v>285.4</v>
      </c>
      <c r="F1041">
        <v>0.22</v>
      </c>
      <c r="G1041" s="16">
        <f>C1041*F1041*12</f>
        <v>753.4559999999999</v>
      </c>
    </row>
    <row r="1042" spans="1:7" ht="12.75">
      <c r="A1042" s="20" t="s">
        <v>31</v>
      </c>
      <c r="B1042" s="20"/>
      <c r="G1042">
        <v>0</v>
      </c>
    </row>
    <row r="1043" spans="1:7" ht="12.75">
      <c r="A1043" s="20" t="s">
        <v>32</v>
      </c>
      <c r="B1043" s="20"/>
      <c r="G1043" s="16">
        <f>D1022*1/100</f>
        <v>398.018</v>
      </c>
    </row>
    <row r="1044" spans="1:7" ht="12.75">
      <c r="A1044" s="20" t="s">
        <v>33</v>
      </c>
      <c r="B1044" s="20"/>
      <c r="G1044" s="16">
        <v>0</v>
      </c>
    </row>
    <row r="1045" spans="1:7" ht="12.75">
      <c r="A1045" s="23"/>
      <c r="B1045" s="23"/>
      <c r="G1045" s="16"/>
    </row>
    <row r="1046" spans="1:7" ht="12.75">
      <c r="A1046" s="20" t="s">
        <v>14</v>
      </c>
      <c r="B1046" s="20"/>
      <c r="G1046" s="16">
        <f>G1036+G1037+G1038+G1039+G1040+G1042+G1043+G1044</f>
        <v>21499.162</v>
      </c>
    </row>
    <row r="1048" spans="2:5" ht="12.75">
      <c r="B1048" s="16" t="s">
        <v>34</v>
      </c>
      <c r="C1048" s="16">
        <f>G1046+G1026+G1027</f>
        <v>32432.606</v>
      </c>
      <c r="D1048" s="16"/>
      <c r="E1048" s="16"/>
    </row>
    <row r="1049" spans="1:5" ht="12.75">
      <c r="A1049" s="2" t="s">
        <v>35</v>
      </c>
      <c r="B1049" s="2"/>
      <c r="C1049" s="16">
        <f>C1024-C1048</f>
        <v>-61089.346000000005</v>
      </c>
      <c r="D1049" s="16"/>
      <c r="E1049" s="16"/>
    </row>
    <row r="1050" spans="1:2" ht="12.75">
      <c r="A1050" s="2"/>
      <c r="B1050" s="2"/>
    </row>
    <row r="1052" spans="1:7" ht="12.75">
      <c r="A1052" s="1" t="s">
        <v>0</v>
      </c>
      <c r="B1052" s="2" t="s">
        <v>60</v>
      </c>
      <c r="C1052" s="2"/>
      <c r="D1052" s="1"/>
      <c r="E1052" s="1"/>
      <c r="F1052" s="1"/>
      <c r="G1052" s="1"/>
    </row>
    <row r="1053" spans="1:2" ht="12.75">
      <c r="A1053" t="s">
        <v>2</v>
      </c>
      <c r="B1053">
        <v>177</v>
      </c>
    </row>
    <row r="1055" spans="1:2" ht="13.5" thickBot="1">
      <c r="A1055" s="3"/>
      <c r="B1055" s="3"/>
    </row>
    <row r="1056" spans="1:7" ht="93.75" thickBot="1">
      <c r="A1056" s="4"/>
      <c r="B1056" s="5" t="s">
        <v>3</v>
      </c>
      <c r="C1056" s="5" t="s">
        <v>4</v>
      </c>
      <c r="D1056" s="6" t="s">
        <v>5</v>
      </c>
      <c r="E1056" s="7"/>
      <c r="F1056" s="8"/>
      <c r="G1056" s="5" t="s">
        <v>6</v>
      </c>
    </row>
    <row r="1057" spans="1:7" ht="15.75" thickBot="1">
      <c r="A1057" s="9" t="s">
        <v>7</v>
      </c>
      <c r="B1057" s="10">
        <v>1026</v>
      </c>
      <c r="C1057" s="10">
        <v>24107.4</v>
      </c>
      <c r="D1057" s="6">
        <v>24523.26</v>
      </c>
      <c r="E1057" s="7"/>
      <c r="F1057" s="8"/>
      <c r="G1057" s="10">
        <f>B1057+C1057-D1057</f>
        <v>610.140000000003</v>
      </c>
    </row>
    <row r="1058" spans="1:7" ht="15.75" thickBot="1">
      <c r="A1058" s="9" t="s">
        <v>8</v>
      </c>
      <c r="B1058" s="10"/>
      <c r="C1058" s="10"/>
      <c r="D1058" s="6"/>
      <c r="E1058" s="7"/>
      <c r="F1058" s="8"/>
      <c r="G1058" s="10">
        <f>B1058+C1058-D1058</f>
        <v>0</v>
      </c>
    </row>
    <row r="1059" spans="1:7" ht="31.5" thickBot="1">
      <c r="A1059" s="9" t="s">
        <v>9</v>
      </c>
      <c r="B1059" s="10">
        <v>289.33</v>
      </c>
      <c r="C1059" s="10">
        <v>7001.28</v>
      </c>
      <c r="D1059" s="6">
        <v>7093.58</v>
      </c>
      <c r="E1059" s="7"/>
      <c r="F1059" s="8"/>
      <c r="G1059" s="10">
        <f>B1059+C1059-D1059</f>
        <v>197.02999999999975</v>
      </c>
    </row>
    <row r="1060" spans="1:7" ht="15.75" thickBot="1">
      <c r="A1060" s="9" t="s">
        <v>10</v>
      </c>
      <c r="B1060" s="10"/>
      <c r="C1060" s="10"/>
      <c r="D1060" s="6"/>
      <c r="E1060" s="7"/>
      <c r="F1060" s="8"/>
      <c r="G1060" s="10">
        <f>B1060+C1060-D1060</f>
        <v>0</v>
      </c>
    </row>
    <row r="1061" spans="1:7" ht="15.75" thickBot="1">
      <c r="A1061" s="9" t="s">
        <v>11</v>
      </c>
      <c r="B1061" s="10"/>
      <c r="C1061" s="10"/>
      <c r="D1061" s="6"/>
      <c r="E1061" s="7"/>
      <c r="F1061" s="11"/>
      <c r="G1061" s="10">
        <f>B1061+C1061-F1061</f>
        <v>0</v>
      </c>
    </row>
    <row r="1062" spans="1:7" ht="15.75" thickBot="1">
      <c r="A1062" s="9" t="s">
        <v>12</v>
      </c>
      <c r="B1062" s="10">
        <v>0</v>
      </c>
      <c r="C1062" s="10">
        <v>0</v>
      </c>
      <c r="D1062" s="6">
        <v>0</v>
      </c>
      <c r="E1062" s="7"/>
      <c r="F1062" s="8"/>
      <c r="G1062" s="10">
        <f>B1062+C1062-D1062</f>
        <v>0</v>
      </c>
    </row>
    <row r="1063" spans="1:7" ht="15.75" thickBot="1">
      <c r="A1063" s="12" t="s">
        <v>13</v>
      </c>
      <c r="B1063" s="10">
        <v>0</v>
      </c>
      <c r="C1063" s="10">
        <v>0</v>
      </c>
      <c r="D1063" s="6">
        <v>0</v>
      </c>
      <c r="E1063" s="7"/>
      <c r="F1063" s="8"/>
      <c r="G1063" s="10">
        <f>B1063+C1063-D1063</f>
        <v>0</v>
      </c>
    </row>
    <row r="1064" spans="1:7" ht="15.75" thickBot="1">
      <c r="A1064" s="9" t="s">
        <v>14</v>
      </c>
      <c r="B1064" s="10">
        <f>B1057+B1058+B1059+B1060+B1062+B1063+B1061</f>
        <v>1315.33</v>
      </c>
      <c r="C1064" s="10">
        <f>C1057+C1059+C1063</f>
        <v>31108.68</v>
      </c>
      <c r="D1064" s="6">
        <f>D1057+D1059+D1063</f>
        <v>31616.839999999997</v>
      </c>
      <c r="E1064" s="7"/>
      <c r="F1064" s="8"/>
      <c r="G1064" s="10">
        <f>B1064+C1064-D1064</f>
        <v>807.1700000000055</v>
      </c>
    </row>
    <row r="1065" spans="1:3" ht="15.75" thickBot="1">
      <c r="A1065" s="3" t="s">
        <v>15</v>
      </c>
      <c r="B1065" s="3"/>
      <c r="C1065" s="13">
        <v>3193.46</v>
      </c>
    </row>
    <row r="1066" spans="1:3" ht="12.75">
      <c r="A1066" s="2" t="s">
        <v>16</v>
      </c>
      <c r="B1066" s="2"/>
      <c r="C1066">
        <f>D1057+C1065</f>
        <v>27716.719999999998</v>
      </c>
    </row>
    <row r="1067" spans="1:7" ht="12.75">
      <c r="A1067" s="14"/>
      <c r="B1067" s="14"/>
      <c r="C1067" s="15"/>
      <c r="D1067" s="15"/>
      <c r="E1067" s="15"/>
      <c r="G1067" t="s">
        <v>17</v>
      </c>
    </row>
    <row r="1068" spans="1:7" ht="12.75">
      <c r="A1068" s="2" t="s">
        <v>18</v>
      </c>
      <c r="B1068" s="2"/>
      <c r="F1068" s="16">
        <v>2</v>
      </c>
      <c r="G1068" s="16">
        <f>D1064*F1068/100</f>
        <v>632.3367999999999</v>
      </c>
    </row>
    <row r="1069" spans="1:7" ht="12.75">
      <c r="A1069" s="17" t="s">
        <v>19</v>
      </c>
      <c r="B1069" s="17"/>
      <c r="C1069">
        <f>B1053</f>
        <v>177</v>
      </c>
      <c r="F1069" s="18">
        <v>2.96</v>
      </c>
      <c r="G1069" s="16">
        <f>C1069*F1069*12</f>
        <v>6287.039999999999</v>
      </c>
    </row>
    <row r="1070" spans="1:7" ht="12.75">
      <c r="A1070" s="2" t="s">
        <v>18</v>
      </c>
      <c r="B1070" s="2"/>
      <c r="F1070" s="19"/>
      <c r="G1070" s="16"/>
    </row>
    <row r="1071" spans="1:7" ht="12.75">
      <c r="A1071" s="2" t="s">
        <v>20</v>
      </c>
      <c r="B1071" s="2"/>
      <c r="F1071" s="19"/>
      <c r="G1071" s="16"/>
    </row>
    <row r="1072" spans="1:7" ht="12.75">
      <c r="A1072" s="2" t="s">
        <v>21</v>
      </c>
      <c r="B1072" s="2"/>
      <c r="F1072" s="19"/>
      <c r="G1072" s="16"/>
    </row>
    <row r="1073" spans="1:7" ht="12.75">
      <c r="A1073" s="20" t="s">
        <v>22</v>
      </c>
      <c r="B1073" s="20"/>
      <c r="F1073" s="19"/>
      <c r="G1073" s="16"/>
    </row>
    <row r="1074" spans="1:7" ht="12.75">
      <c r="A1074" s="20" t="s">
        <v>23</v>
      </c>
      <c r="B1074" s="20"/>
      <c r="F1074" s="19"/>
      <c r="G1074" s="16"/>
    </row>
    <row r="1075" spans="1:7" ht="12.75">
      <c r="A1075" s="20" t="s">
        <v>24</v>
      </c>
      <c r="B1075" s="20"/>
      <c r="F1075" s="19"/>
      <c r="G1075" s="16"/>
    </row>
    <row r="1076" spans="1:7" ht="12.75">
      <c r="A1076" s="20" t="s">
        <v>14</v>
      </c>
      <c r="B1076" s="20"/>
      <c r="F1076" s="19"/>
      <c r="G1076" s="16"/>
    </row>
    <row r="1077" spans="1:6" ht="12.75">
      <c r="A1077" s="21" t="s">
        <v>25</v>
      </c>
      <c r="B1077" s="21"/>
      <c r="C1077" s="21"/>
      <c r="D1077" s="22"/>
      <c r="E1077" s="22"/>
      <c r="F1077" s="19"/>
    </row>
    <row r="1078" spans="1:7" ht="12.75">
      <c r="A1078" s="20" t="s">
        <v>26</v>
      </c>
      <c r="B1078" s="20"/>
      <c r="C1078">
        <f>B1053</f>
        <v>177</v>
      </c>
      <c r="F1078" s="19">
        <v>0.29</v>
      </c>
      <c r="G1078" s="16">
        <f>C1078*F1078*12</f>
        <v>615.96</v>
      </c>
    </row>
    <row r="1079" spans="1:7" ht="12.75">
      <c r="A1079" s="20" t="s">
        <v>27</v>
      </c>
      <c r="B1079" s="20"/>
      <c r="C1079">
        <f>B1053</f>
        <v>177</v>
      </c>
      <c r="F1079" s="19">
        <v>1.43</v>
      </c>
      <c r="G1079" s="16">
        <f>C1079*F1079*12</f>
        <v>3037.3199999999997</v>
      </c>
    </row>
    <row r="1080" spans="1:7" ht="12.75">
      <c r="A1080" s="20" t="s">
        <v>28</v>
      </c>
      <c r="B1080" s="20"/>
      <c r="C1080">
        <f>B1053</f>
        <v>177</v>
      </c>
      <c r="F1080" s="19">
        <v>0.42</v>
      </c>
      <c r="G1080" s="16">
        <f>C1080*F1080*12</f>
        <v>892.08</v>
      </c>
    </row>
    <row r="1081" spans="1:7" ht="12.75">
      <c r="A1081" s="20" t="s">
        <v>29</v>
      </c>
      <c r="B1081" s="20"/>
      <c r="F1081" s="19"/>
      <c r="G1081">
        <v>0</v>
      </c>
    </row>
    <row r="1082" spans="1:7" ht="12.75">
      <c r="A1082" s="20" t="s">
        <v>30</v>
      </c>
      <c r="B1082" s="20"/>
      <c r="C1082">
        <f>B1053</f>
        <v>177</v>
      </c>
      <c r="F1082">
        <v>3.64</v>
      </c>
      <c r="G1082" s="16">
        <f>C1082*F1082*12</f>
        <v>7731.36</v>
      </c>
    </row>
    <row r="1083" spans="1:7" ht="12.75">
      <c r="A1083" s="20" t="s">
        <v>23</v>
      </c>
      <c r="B1083" s="20"/>
      <c r="C1083">
        <f>B1053</f>
        <v>177</v>
      </c>
      <c r="F1083">
        <v>0.22</v>
      </c>
      <c r="G1083" s="16">
        <f>C1083*F1083*12</f>
        <v>467.28</v>
      </c>
    </row>
    <row r="1084" spans="1:7" ht="12.75">
      <c r="A1084" s="20" t="s">
        <v>31</v>
      </c>
      <c r="B1084" s="20"/>
      <c r="G1084">
        <v>0</v>
      </c>
    </row>
    <row r="1085" spans="1:7" ht="12.75">
      <c r="A1085" s="20" t="s">
        <v>32</v>
      </c>
      <c r="B1085" s="20"/>
      <c r="G1085" s="16">
        <f>D1064*1/100</f>
        <v>316.16839999999996</v>
      </c>
    </row>
    <row r="1086" spans="1:7" ht="12.75">
      <c r="A1086" s="20" t="s">
        <v>33</v>
      </c>
      <c r="B1086" s="20"/>
      <c r="G1086" s="16">
        <v>0</v>
      </c>
    </row>
    <row r="1087" spans="1:7" ht="12.75">
      <c r="A1087" s="23"/>
      <c r="B1087" s="23"/>
      <c r="G1087" s="16"/>
    </row>
    <row r="1088" spans="1:7" ht="12.75">
      <c r="A1088" s="20" t="s">
        <v>14</v>
      </c>
      <c r="B1088" s="20"/>
      <c r="G1088" s="16">
        <f>G1078+G1079+G1080+G1081+G1082+G1084+G1085+G1086</f>
        <v>12592.8884</v>
      </c>
    </row>
    <row r="1090" spans="2:5" ht="12.75">
      <c r="B1090" s="16" t="s">
        <v>34</v>
      </c>
      <c r="C1090" s="16">
        <f>G1088+G1068+G1069</f>
        <v>19512.265199999998</v>
      </c>
      <c r="D1090" s="16"/>
      <c r="E1090" s="16"/>
    </row>
    <row r="1091" spans="1:5" ht="12.75">
      <c r="A1091" s="2" t="s">
        <v>35</v>
      </c>
      <c r="B1091" s="2"/>
      <c r="C1091" s="16">
        <f>C1066-C1090</f>
        <v>8204.4548</v>
      </c>
      <c r="D1091" s="16"/>
      <c r="E1091" s="16"/>
    </row>
    <row r="1092" spans="1:2" ht="12.75">
      <c r="A1092" s="2"/>
      <c r="B1092" s="2"/>
    </row>
    <row r="1094" spans="1:7" ht="12.75">
      <c r="A1094" s="1" t="s">
        <v>0</v>
      </c>
      <c r="B1094" s="2" t="s">
        <v>61</v>
      </c>
      <c r="C1094" s="2"/>
      <c r="D1094" s="1"/>
      <c r="E1094" s="1"/>
      <c r="F1094" s="1"/>
      <c r="G1094" s="1"/>
    </row>
    <row r="1095" spans="1:2" ht="12.75">
      <c r="A1095" t="s">
        <v>2</v>
      </c>
      <c r="B1095">
        <v>168.4</v>
      </c>
    </row>
    <row r="1097" spans="1:2" ht="13.5" thickBot="1">
      <c r="A1097" s="3"/>
      <c r="B1097" s="3"/>
    </row>
    <row r="1098" spans="1:7" ht="93.75" thickBot="1">
      <c r="A1098" s="4"/>
      <c r="B1098" s="5" t="s">
        <v>3</v>
      </c>
      <c r="C1098" s="5" t="s">
        <v>4</v>
      </c>
      <c r="D1098" s="6" t="s">
        <v>5</v>
      </c>
      <c r="E1098" s="7"/>
      <c r="F1098" s="8"/>
      <c r="G1098" s="5" t="s">
        <v>6</v>
      </c>
    </row>
    <row r="1099" spans="1:7" ht="15.75" thickBot="1">
      <c r="A1099" s="9" t="s">
        <v>7</v>
      </c>
      <c r="B1099" s="10">
        <v>1892</v>
      </c>
      <c r="C1099" s="10">
        <v>22936.08</v>
      </c>
      <c r="D1099" s="6">
        <v>23052.96</v>
      </c>
      <c r="E1099" s="7"/>
      <c r="F1099" s="8"/>
      <c r="G1099" s="10">
        <f>B1099+C1099-D1099</f>
        <v>1775.1200000000026</v>
      </c>
    </row>
    <row r="1100" spans="1:7" ht="15.75" thickBot="1">
      <c r="A1100" s="9" t="s">
        <v>8</v>
      </c>
      <c r="B1100" s="10"/>
      <c r="C1100" s="10"/>
      <c r="D1100" s="6"/>
      <c r="E1100" s="7"/>
      <c r="F1100" s="8"/>
      <c r="G1100" s="10">
        <f>B1100+C1100-D1100</f>
        <v>0</v>
      </c>
    </row>
    <row r="1101" spans="1:7" ht="31.5" thickBot="1">
      <c r="A1101" s="9" t="s">
        <v>9</v>
      </c>
      <c r="B1101" s="10">
        <v>289.33</v>
      </c>
      <c r="C1101" s="10">
        <v>7001.28</v>
      </c>
      <c r="D1101" s="6">
        <v>7093.58</v>
      </c>
      <c r="E1101" s="7"/>
      <c r="F1101" s="8"/>
      <c r="G1101" s="10">
        <f>B1101+C1101-D1101</f>
        <v>197.02999999999975</v>
      </c>
    </row>
    <row r="1102" spans="1:7" ht="15.75" thickBot="1">
      <c r="A1102" s="9" t="s">
        <v>10</v>
      </c>
      <c r="B1102" s="10"/>
      <c r="C1102" s="10"/>
      <c r="D1102" s="6"/>
      <c r="E1102" s="7"/>
      <c r="F1102" s="8"/>
      <c r="G1102" s="10">
        <f>B1102+C1102-D1102</f>
        <v>0</v>
      </c>
    </row>
    <row r="1103" spans="1:7" ht="15.75" thickBot="1">
      <c r="A1103" s="9" t="s">
        <v>11</v>
      </c>
      <c r="B1103" s="10"/>
      <c r="C1103" s="10"/>
      <c r="D1103" s="6"/>
      <c r="E1103" s="7"/>
      <c r="F1103" s="11"/>
      <c r="G1103" s="10">
        <f>B1103+C1103-F1103</f>
        <v>0</v>
      </c>
    </row>
    <row r="1104" spans="1:7" ht="15.75" thickBot="1">
      <c r="A1104" s="9" t="s">
        <v>12</v>
      </c>
      <c r="B1104" s="10">
        <v>0</v>
      </c>
      <c r="C1104" s="10">
        <v>0</v>
      </c>
      <c r="D1104" s="6">
        <v>0</v>
      </c>
      <c r="E1104" s="7"/>
      <c r="F1104" s="8"/>
      <c r="G1104" s="10">
        <f>B1104+C1104-D1104</f>
        <v>0</v>
      </c>
    </row>
    <row r="1105" spans="1:7" ht="15.75" thickBot="1">
      <c r="A1105" s="12" t="s">
        <v>13</v>
      </c>
      <c r="B1105" s="10">
        <v>0</v>
      </c>
      <c r="C1105" s="10">
        <v>0</v>
      </c>
      <c r="D1105" s="6">
        <v>0</v>
      </c>
      <c r="E1105" s="7"/>
      <c r="F1105" s="8"/>
      <c r="G1105" s="10">
        <f>B1105+C1105-D1105</f>
        <v>0</v>
      </c>
    </row>
    <row r="1106" spans="1:7" ht="15.75" thickBot="1">
      <c r="A1106" s="9" t="s">
        <v>14</v>
      </c>
      <c r="B1106" s="10">
        <f>B1099+B1100+B1101+B1102+B1104+B1105+B1103</f>
        <v>2181.33</v>
      </c>
      <c r="C1106" s="10">
        <f>C1099+C1101+C1105</f>
        <v>29937.36</v>
      </c>
      <c r="D1106" s="6">
        <f>D1099+D1101+D1105</f>
        <v>30146.54</v>
      </c>
      <c r="E1106" s="7"/>
      <c r="F1106" s="8"/>
      <c r="G1106" s="10">
        <f>B1106+C1106-D1106</f>
        <v>1972.1500000000015</v>
      </c>
    </row>
    <row r="1107" spans="1:3" ht="15.75" thickBot="1">
      <c r="A1107" s="3" t="s">
        <v>15</v>
      </c>
      <c r="B1107" s="3"/>
      <c r="C1107" s="13">
        <v>1287.91</v>
      </c>
    </row>
    <row r="1108" spans="1:3" ht="12.75">
      <c r="A1108" s="2" t="s">
        <v>16</v>
      </c>
      <c r="B1108" s="2"/>
      <c r="C1108">
        <f>D1099+C1107</f>
        <v>24340.87</v>
      </c>
    </row>
    <row r="1109" spans="1:7" ht="12.75">
      <c r="A1109" s="14"/>
      <c r="B1109" s="14"/>
      <c r="C1109" s="15"/>
      <c r="D1109" s="15"/>
      <c r="E1109" s="15"/>
      <c r="G1109" t="s">
        <v>17</v>
      </c>
    </row>
    <row r="1110" spans="1:7" ht="12.75">
      <c r="A1110" s="2" t="s">
        <v>18</v>
      </c>
      <c r="B1110" s="2"/>
      <c r="F1110" s="16">
        <v>2</v>
      </c>
      <c r="G1110" s="16">
        <f>D1106*F1110/100</f>
        <v>602.9308</v>
      </c>
    </row>
    <row r="1111" spans="1:7" ht="12.75">
      <c r="A1111" s="17" t="s">
        <v>19</v>
      </c>
      <c r="B1111" s="17"/>
      <c r="C1111">
        <f>B1095</f>
        <v>168.4</v>
      </c>
      <c r="F1111" s="18">
        <v>2.96</v>
      </c>
      <c r="G1111" s="16">
        <f>C1111*F1111*12</f>
        <v>5981.568</v>
      </c>
    </row>
    <row r="1112" spans="1:7" ht="12.75">
      <c r="A1112" s="2" t="s">
        <v>18</v>
      </c>
      <c r="B1112" s="2"/>
      <c r="F1112" s="19"/>
      <c r="G1112" s="16"/>
    </row>
    <row r="1113" spans="1:7" ht="12.75">
      <c r="A1113" s="2" t="s">
        <v>20</v>
      </c>
      <c r="B1113" s="2"/>
      <c r="F1113" s="19"/>
      <c r="G1113" s="16"/>
    </row>
    <row r="1114" spans="1:7" ht="12.75">
      <c r="A1114" s="2" t="s">
        <v>21</v>
      </c>
      <c r="B1114" s="2"/>
      <c r="F1114" s="19"/>
      <c r="G1114" s="16"/>
    </row>
    <row r="1115" spans="1:7" ht="12.75">
      <c r="A1115" s="20" t="s">
        <v>22</v>
      </c>
      <c r="B1115" s="20"/>
      <c r="F1115" s="19"/>
      <c r="G1115" s="16"/>
    </row>
    <row r="1116" spans="1:7" ht="12.75">
      <c r="A1116" s="20" t="s">
        <v>23</v>
      </c>
      <c r="B1116" s="20"/>
      <c r="F1116" s="19"/>
      <c r="G1116" s="16"/>
    </row>
    <row r="1117" spans="1:7" ht="12.75">
      <c r="A1117" s="20" t="s">
        <v>24</v>
      </c>
      <c r="B1117" s="20"/>
      <c r="F1117" s="19"/>
      <c r="G1117" s="16"/>
    </row>
    <row r="1118" spans="1:7" ht="12.75">
      <c r="A1118" s="20" t="s">
        <v>14</v>
      </c>
      <c r="B1118" s="20"/>
      <c r="F1118" s="19"/>
      <c r="G1118" s="16"/>
    </row>
    <row r="1119" spans="1:6" ht="12.75">
      <c r="A1119" s="21" t="s">
        <v>25</v>
      </c>
      <c r="B1119" s="21"/>
      <c r="C1119" s="21"/>
      <c r="D1119" s="22"/>
      <c r="E1119" s="22"/>
      <c r="F1119" s="19"/>
    </row>
    <row r="1120" spans="1:7" ht="12.75">
      <c r="A1120" s="20" t="s">
        <v>26</v>
      </c>
      <c r="B1120" s="20"/>
      <c r="C1120">
        <f>B1095</f>
        <v>168.4</v>
      </c>
      <c r="F1120" s="19">
        <v>0.29</v>
      </c>
      <c r="G1120" s="16">
        <f>C1120*F1120*12</f>
        <v>586.0319999999999</v>
      </c>
    </row>
    <row r="1121" spans="1:7" ht="12.75">
      <c r="A1121" s="20" t="s">
        <v>27</v>
      </c>
      <c r="B1121" s="20"/>
      <c r="C1121">
        <f>B1095</f>
        <v>168.4</v>
      </c>
      <c r="F1121" s="19">
        <v>1.43</v>
      </c>
      <c r="G1121" s="16">
        <f>C1121*F1121*12</f>
        <v>2889.744</v>
      </c>
    </row>
    <row r="1122" spans="1:7" ht="12.75">
      <c r="A1122" s="20" t="s">
        <v>28</v>
      </c>
      <c r="B1122" s="20"/>
      <c r="C1122">
        <f>B1095</f>
        <v>168.4</v>
      </c>
      <c r="F1122" s="19">
        <v>0.42</v>
      </c>
      <c r="G1122" s="16">
        <f>C1122*F1122*12</f>
        <v>848.7359999999999</v>
      </c>
    </row>
    <row r="1123" spans="1:7" ht="12.75">
      <c r="A1123" s="20" t="s">
        <v>29</v>
      </c>
      <c r="B1123" s="20"/>
      <c r="F1123" s="19"/>
      <c r="G1123">
        <v>0</v>
      </c>
    </row>
    <row r="1124" spans="1:7" ht="12.75">
      <c r="A1124" s="20" t="s">
        <v>30</v>
      </c>
      <c r="B1124" s="20"/>
      <c r="C1124">
        <f>B1095</f>
        <v>168.4</v>
      </c>
      <c r="F1124">
        <v>3.64</v>
      </c>
      <c r="G1124" s="16">
        <f>C1124*F1124*12</f>
        <v>7355.7119999999995</v>
      </c>
    </row>
    <row r="1125" spans="1:7" ht="12.75">
      <c r="A1125" s="20" t="s">
        <v>23</v>
      </c>
      <c r="B1125" s="20"/>
      <c r="C1125">
        <f>B1095</f>
        <v>168.4</v>
      </c>
      <c r="F1125">
        <v>0.22</v>
      </c>
      <c r="G1125" s="16">
        <f>C1125*F1125*12</f>
        <v>444.576</v>
      </c>
    </row>
    <row r="1126" spans="1:7" ht="12.75">
      <c r="A1126" s="20" t="s">
        <v>31</v>
      </c>
      <c r="B1126" s="20"/>
      <c r="G1126">
        <v>5774.68</v>
      </c>
    </row>
    <row r="1127" spans="1:7" ht="12.75">
      <c r="A1127" s="20" t="s">
        <v>32</v>
      </c>
      <c r="B1127" s="20"/>
      <c r="G1127" s="16">
        <f>D1106*1/100</f>
        <v>301.4654</v>
      </c>
    </row>
    <row r="1128" spans="1:7" ht="12.75">
      <c r="A1128" s="20" t="s">
        <v>33</v>
      </c>
      <c r="B1128" s="20"/>
      <c r="G1128" s="16">
        <v>0</v>
      </c>
    </row>
    <row r="1129" spans="1:7" ht="12.75">
      <c r="A1129" s="23"/>
      <c r="B1129" s="23"/>
      <c r="G1129" s="16"/>
    </row>
    <row r="1130" spans="1:7" ht="12.75">
      <c r="A1130" s="20" t="s">
        <v>14</v>
      </c>
      <c r="B1130" s="20"/>
      <c r="G1130" s="16">
        <f>G1120+G1121+G1122+G1123+G1124+G1126+G1127+G1128</f>
        <v>17756.3694</v>
      </c>
    </row>
    <row r="1132" spans="2:5" ht="12.75">
      <c r="B1132" s="16" t="s">
        <v>34</v>
      </c>
      <c r="C1132" s="16">
        <f>G1130+G1110+G1111</f>
        <v>24340.868199999997</v>
      </c>
      <c r="D1132" s="16"/>
      <c r="E1132" s="16"/>
    </row>
    <row r="1133" spans="1:5" ht="12.75">
      <c r="A1133" s="2" t="s">
        <v>35</v>
      </c>
      <c r="B1133" s="2"/>
      <c r="C1133" s="16">
        <f>C1108-C1132</f>
        <v>0.0018000000018218998</v>
      </c>
      <c r="D1133" s="16"/>
      <c r="E1133" s="16"/>
    </row>
    <row r="1134" spans="1:2" ht="12.75">
      <c r="A1134" s="2"/>
      <c r="B1134" s="2"/>
    </row>
    <row r="1136" spans="1:7" ht="12.75">
      <c r="A1136" s="1" t="s">
        <v>0</v>
      </c>
      <c r="B1136" s="2" t="s">
        <v>62</v>
      </c>
      <c r="C1136" s="2"/>
      <c r="D1136" s="1"/>
      <c r="E1136" s="1"/>
      <c r="F1136" s="1"/>
      <c r="G1136" s="1"/>
    </row>
    <row r="1137" spans="1:2" ht="12.75">
      <c r="A1137" t="s">
        <v>2</v>
      </c>
      <c r="B1137">
        <v>164.3</v>
      </c>
    </row>
    <row r="1139" spans="1:2" ht="13.5" thickBot="1">
      <c r="A1139" s="3"/>
      <c r="B1139" s="3"/>
    </row>
    <row r="1140" spans="1:7" ht="93.75" thickBot="1">
      <c r="A1140" s="4"/>
      <c r="B1140" s="5" t="s">
        <v>3</v>
      </c>
      <c r="C1140" s="5" t="s">
        <v>4</v>
      </c>
      <c r="D1140" s="6" t="s">
        <v>5</v>
      </c>
      <c r="E1140" s="7"/>
      <c r="F1140" s="8"/>
      <c r="G1140" s="5" t="s">
        <v>6</v>
      </c>
    </row>
    <row r="1141" spans="1:7" ht="15.75" thickBot="1">
      <c r="A1141" s="9" t="s">
        <v>7</v>
      </c>
      <c r="B1141" s="10">
        <v>1658.59</v>
      </c>
      <c r="C1141" s="10">
        <v>22791.48</v>
      </c>
      <c r="D1141" s="6">
        <v>21242.43</v>
      </c>
      <c r="E1141" s="7"/>
      <c r="F1141" s="8"/>
      <c r="G1141" s="10">
        <f>B1141+C1141-D1141</f>
        <v>3207.6399999999994</v>
      </c>
    </row>
    <row r="1142" spans="1:7" ht="15.75" thickBot="1">
      <c r="A1142" s="9" t="s">
        <v>8</v>
      </c>
      <c r="B1142" s="10"/>
      <c r="C1142" s="10"/>
      <c r="D1142" s="6"/>
      <c r="E1142" s="7"/>
      <c r="F1142" s="8"/>
      <c r="G1142" s="10">
        <f>B1142+C1142-D1142</f>
        <v>0</v>
      </c>
    </row>
    <row r="1143" spans="1:7" ht="31.5" thickBot="1">
      <c r="A1143" s="9" t="s">
        <v>9</v>
      </c>
      <c r="B1143" s="10">
        <v>627.08</v>
      </c>
      <c r="C1143" s="10">
        <v>8274.24</v>
      </c>
      <c r="D1143" s="6">
        <v>7692.83</v>
      </c>
      <c r="E1143" s="7"/>
      <c r="F1143" s="8"/>
      <c r="G1143" s="10">
        <f>B1143+C1143-D1143</f>
        <v>1208.4899999999998</v>
      </c>
    </row>
    <row r="1144" spans="1:7" ht="15.75" thickBot="1">
      <c r="A1144" s="9" t="s">
        <v>10</v>
      </c>
      <c r="B1144" s="10"/>
      <c r="C1144" s="10"/>
      <c r="D1144" s="6"/>
      <c r="E1144" s="7"/>
      <c r="F1144" s="8"/>
      <c r="G1144" s="10">
        <f>B1144+C1144-D1144</f>
        <v>0</v>
      </c>
    </row>
    <row r="1145" spans="1:7" ht="15.75" thickBot="1">
      <c r="A1145" s="9" t="s">
        <v>11</v>
      </c>
      <c r="B1145" s="10"/>
      <c r="C1145" s="10"/>
      <c r="D1145" s="6"/>
      <c r="E1145" s="7"/>
      <c r="F1145" s="11"/>
      <c r="G1145" s="10">
        <f>B1145+C1145-F1145</f>
        <v>0</v>
      </c>
    </row>
    <row r="1146" spans="1:7" ht="15.75" thickBot="1">
      <c r="A1146" s="9" t="s">
        <v>12</v>
      </c>
      <c r="B1146" s="10">
        <v>0</v>
      </c>
      <c r="C1146" s="10">
        <v>0</v>
      </c>
      <c r="D1146" s="6">
        <v>0</v>
      </c>
      <c r="E1146" s="7"/>
      <c r="F1146" s="8"/>
      <c r="G1146" s="10">
        <f>B1146+C1146-D1146</f>
        <v>0</v>
      </c>
    </row>
    <row r="1147" spans="1:7" ht="15.75" thickBot="1">
      <c r="A1147" s="12" t="s">
        <v>13</v>
      </c>
      <c r="B1147" s="10">
        <v>0</v>
      </c>
      <c r="C1147" s="10">
        <v>0</v>
      </c>
      <c r="D1147" s="6">
        <v>0</v>
      </c>
      <c r="E1147" s="7"/>
      <c r="F1147" s="8"/>
      <c r="G1147" s="10">
        <f>B1147+C1147-D1147</f>
        <v>0</v>
      </c>
    </row>
    <row r="1148" spans="1:7" ht="15.75" thickBot="1">
      <c r="A1148" s="9" t="s">
        <v>14</v>
      </c>
      <c r="B1148" s="10">
        <f>B1141+B1142+B1143+B1144+B1146+B1147+B1145</f>
        <v>2285.67</v>
      </c>
      <c r="C1148" s="10">
        <f>C1141+C1143+C1147</f>
        <v>31065.72</v>
      </c>
      <c r="D1148" s="6">
        <f>D1141+D1143+D1147</f>
        <v>28935.260000000002</v>
      </c>
      <c r="E1148" s="7"/>
      <c r="F1148" s="8"/>
      <c r="G1148" s="10">
        <f>B1148+C1148-D1148</f>
        <v>4416.129999999997</v>
      </c>
    </row>
    <row r="1149" spans="1:3" ht="15.75" thickBot="1">
      <c r="A1149" s="3" t="s">
        <v>15</v>
      </c>
      <c r="B1149" s="3"/>
      <c r="C1149" s="13">
        <v>5069</v>
      </c>
    </row>
    <row r="1150" spans="1:3" ht="12.75">
      <c r="A1150" s="2" t="s">
        <v>16</v>
      </c>
      <c r="B1150" s="2"/>
      <c r="C1150">
        <f>D1141+C1149</f>
        <v>26311.43</v>
      </c>
    </row>
    <row r="1151" spans="1:7" ht="12.75">
      <c r="A1151" s="14"/>
      <c r="B1151" s="14"/>
      <c r="C1151" s="15"/>
      <c r="D1151" s="15"/>
      <c r="E1151" s="15"/>
      <c r="G1151" t="s">
        <v>17</v>
      </c>
    </row>
    <row r="1152" spans="1:7" ht="12.75">
      <c r="A1152" s="2" t="s">
        <v>18</v>
      </c>
      <c r="B1152" s="2"/>
      <c r="F1152" s="16">
        <v>2</v>
      </c>
      <c r="G1152" s="16">
        <f>D1148*F1152/100</f>
        <v>578.7052</v>
      </c>
    </row>
    <row r="1153" spans="1:7" ht="12.75">
      <c r="A1153" s="17" t="s">
        <v>19</v>
      </c>
      <c r="B1153" s="17"/>
      <c r="C1153">
        <f>B1137</f>
        <v>164.3</v>
      </c>
      <c r="F1153" s="18">
        <v>2.96</v>
      </c>
      <c r="G1153" s="16">
        <f>C1153*F1153*12</f>
        <v>5835.936000000001</v>
      </c>
    </row>
    <row r="1154" spans="1:7" ht="12.75">
      <c r="A1154" s="2" t="s">
        <v>18</v>
      </c>
      <c r="B1154" s="2"/>
      <c r="F1154" s="19"/>
      <c r="G1154" s="16"/>
    </row>
    <row r="1155" spans="1:7" ht="12.75">
      <c r="A1155" s="2" t="s">
        <v>20</v>
      </c>
      <c r="B1155" s="2"/>
      <c r="F1155" s="19"/>
      <c r="G1155" s="16"/>
    </row>
    <row r="1156" spans="1:7" ht="12.75">
      <c r="A1156" s="2" t="s">
        <v>21</v>
      </c>
      <c r="B1156" s="2"/>
      <c r="F1156" s="19"/>
      <c r="G1156" s="16"/>
    </row>
    <row r="1157" spans="1:7" ht="12.75">
      <c r="A1157" s="20" t="s">
        <v>22</v>
      </c>
      <c r="B1157" s="20"/>
      <c r="F1157" s="19"/>
      <c r="G1157" s="16"/>
    </row>
    <row r="1158" spans="1:7" ht="12.75">
      <c r="A1158" s="20" t="s">
        <v>23</v>
      </c>
      <c r="B1158" s="20"/>
      <c r="F1158" s="19"/>
      <c r="G1158" s="16"/>
    </row>
    <row r="1159" spans="1:7" ht="12.75">
      <c r="A1159" s="20" t="s">
        <v>24</v>
      </c>
      <c r="B1159" s="20"/>
      <c r="F1159" s="19"/>
      <c r="G1159" s="16"/>
    </row>
    <row r="1160" spans="1:7" ht="12.75">
      <c r="A1160" s="20" t="s">
        <v>14</v>
      </c>
      <c r="B1160" s="20"/>
      <c r="F1160" s="19"/>
      <c r="G1160" s="16"/>
    </row>
    <row r="1161" spans="1:6" ht="12.75">
      <c r="A1161" s="21" t="s">
        <v>25</v>
      </c>
      <c r="B1161" s="21"/>
      <c r="C1161" s="21"/>
      <c r="D1161" s="22"/>
      <c r="E1161" s="22"/>
      <c r="F1161" s="19"/>
    </row>
    <row r="1162" spans="1:7" ht="12.75">
      <c r="A1162" s="20" t="s">
        <v>26</v>
      </c>
      <c r="B1162" s="20"/>
      <c r="C1162">
        <f>B1137</f>
        <v>164.3</v>
      </c>
      <c r="F1162" s="19">
        <v>0.29</v>
      </c>
      <c r="G1162" s="16">
        <f>C1162*F1162*12</f>
        <v>571.764</v>
      </c>
    </row>
    <row r="1163" spans="1:7" ht="12.75">
      <c r="A1163" s="20" t="s">
        <v>27</v>
      </c>
      <c r="B1163" s="20"/>
      <c r="C1163">
        <f>B1137</f>
        <v>164.3</v>
      </c>
      <c r="F1163" s="19">
        <v>1.43</v>
      </c>
      <c r="G1163" s="16">
        <f>C1163*F1163*12</f>
        <v>2819.388</v>
      </c>
    </row>
    <row r="1164" spans="1:7" ht="12.75">
      <c r="A1164" s="20" t="s">
        <v>28</v>
      </c>
      <c r="B1164" s="20"/>
      <c r="C1164">
        <f>B1137</f>
        <v>164.3</v>
      </c>
      <c r="F1164" s="19">
        <v>0.42</v>
      </c>
      <c r="G1164" s="16">
        <f>C1164*F1164*12</f>
        <v>828.072</v>
      </c>
    </row>
    <row r="1165" spans="1:7" ht="12.75">
      <c r="A1165" s="20" t="s">
        <v>29</v>
      </c>
      <c r="B1165" s="20"/>
      <c r="F1165" s="19"/>
      <c r="G1165">
        <v>0</v>
      </c>
    </row>
    <row r="1166" spans="1:7" ht="12.75">
      <c r="A1166" s="20" t="s">
        <v>30</v>
      </c>
      <c r="B1166" s="20"/>
      <c r="C1166">
        <f>B1137</f>
        <v>164.3</v>
      </c>
      <c r="F1166">
        <v>3.64</v>
      </c>
      <c r="G1166" s="16">
        <f>C1166*F1166*12</f>
        <v>7176.624</v>
      </c>
    </row>
    <row r="1167" spans="1:7" ht="12.75">
      <c r="A1167" s="20" t="s">
        <v>23</v>
      </c>
      <c r="B1167" s="20"/>
      <c r="C1167">
        <f>B1137</f>
        <v>164.3</v>
      </c>
      <c r="F1167">
        <v>0.22</v>
      </c>
      <c r="G1167" s="16">
        <f>C1167*F1167*12</f>
        <v>433.752</v>
      </c>
    </row>
    <row r="1168" spans="1:7" ht="12.75">
      <c r="A1168" s="20" t="s">
        <v>31</v>
      </c>
      <c r="B1168" s="20"/>
      <c r="G1168">
        <v>8211.59</v>
      </c>
    </row>
    <row r="1169" spans="1:7" ht="12.75">
      <c r="A1169" s="20" t="s">
        <v>32</v>
      </c>
      <c r="B1169" s="20"/>
      <c r="G1169" s="16">
        <f>D1148*1/100</f>
        <v>289.3526</v>
      </c>
    </row>
    <row r="1170" spans="1:7" ht="12.75">
      <c r="A1170" s="20" t="s">
        <v>33</v>
      </c>
      <c r="B1170" s="20"/>
      <c r="G1170" s="16">
        <v>0</v>
      </c>
    </row>
    <row r="1171" spans="1:7" ht="12.75">
      <c r="A1171" s="23"/>
      <c r="B1171" s="23"/>
      <c r="G1171" s="16"/>
    </row>
    <row r="1172" spans="1:7" ht="12.75">
      <c r="A1172" s="20" t="s">
        <v>14</v>
      </c>
      <c r="B1172" s="20"/>
      <c r="G1172" s="16">
        <f>G1162+G1163+G1164+G1165+G1166+G1168+G1169+G1170</f>
        <v>19896.7906</v>
      </c>
    </row>
    <row r="1174" spans="2:5" ht="12.75">
      <c r="B1174" s="16" t="s">
        <v>34</v>
      </c>
      <c r="C1174" s="16">
        <f>G1172+G1152+G1153</f>
        <v>26311.431800000002</v>
      </c>
      <c r="D1174" s="16"/>
      <c r="E1174" s="16"/>
    </row>
    <row r="1175" spans="1:5" ht="12.75">
      <c r="A1175" s="2" t="s">
        <v>35</v>
      </c>
      <c r="B1175" s="2"/>
      <c r="C1175" s="16">
        <f>C1150-C1174</f>
        <v>-0.0018000000018218998</v>
      </c>
      <c r="D1175" s="16"/>
      <c r="E1175" s="16"/>
    </row>
    <row r="1176" spans="1:2" ht="12.75">
      <c r="A1176" s="2"/>
      <c r="B1176" s="2"/>
    </row>
    <row r="1178" spans="1:7" ht="12.75">
      <c r="A1178" s="1" t="s">
        <v>0</v>
      </c>
      <c r="B1178" s="2" t="s">
        <v>63</v>
      </c>
      <c r="C1178" s="2"/>
      <c r="D1178" s="1"/>
      <c r="E1178" s="1"/>
      <c r="F1178" s="1"/>
      <c r="G1178" s="1"/>
    </row>
    <row r="1179" spans="1:2" ht="12.75">
      <c r="A1179" t="s">
        <v>2</v>
      </c>
      <c r="B1179">
        <v>170.1</v>
      </c>
    </row>
    <row r="1181" spans="1:2" ht="13.5" thickBot="1">
      <c r="A1181" s="3"/>
      <c r="B1181" s="3"/>
    </row>
    <row r="1182" spans="1:7" ht="93.75" thickBot="1">
      <c r="A1182" s="4"/>
      <c r="B1182" s="5" t="s">
        <v>3</v>
      </c>
      <c r="C1182" s="5" t="s">
        <v>4</v>
      </c>
      <c r="D1182" s="6" t="s">
        <v>5</v>
      </c>
      <c r="E1182" s="7"/>
      <c r="F1182" s="8"/>
      <c r="G1182" s="5" t="s">
        <v>6</v>
      </c>
    </row>
    <row r="1183" spans="1:7" ht="15.75" thickBot="1">
      <c r="A1183" s="9" t="s">
        <v>7</v>
      </c>
      <c r="B1183" s="10">
        <v>27342.39</v>
      </c>
      <c r="C1183" s="10">
        <v>23167.62</v>
      </c>
      <c r="D1183" s="6">
        <v>17029.52</v>
      </c>
      <c r="E1183" s="7"/>
      <c r="F1183" s="8"/>
      <c r="G1183" s="10">
        <f>B1183+C1183-D1183</f>
        <v>33480.48999999999</v>
      </c>
    </row>
    <row r="1184" spans="1:7" ht="15.75" thickBot="1">
      <c r="A1184" s="9" t="s">
        <v>8</v>
      </c>
      <c r="B1184" s="10"/>
      <c r="C1184" s="10"/>
      <c r="D1184" s="6"/>
      <c r="E1184" s="7"/>
      <c r="F1184" s="8"/>
      <c r="G1184" s="10">
        <f>B1184+C1184-D1184</f>
        <v>0</v>
      </c>
    </row>
    <row r="1185" spans="1:7" ht="31.5" thickBot="1">
      <c r="A1185" s="9" t="s">
        <v>9</v>
      </c>
      <c r="B1185" s="10">
        <v>6498.02</v>
      </c>
      <c r="C1185" s="10">
        <v>7637.76</v>
      </c>
      <c r="D1185" s="6">
        <v>5720.31</v>
      </c>
      <c r="E1185" s="7"/>
      <c r="F1185" s="8"/>
      <c r="G1185" s="10">
        <f>B1185+C1185-D1185</f>
        <v>8415.470000000001</v>
      </c>
    </row>
    <row r="1186" spans="1:7" ht="15.75" thickBot="1">
      <c r="A1186" s="9" t="s">
        <v>10</v>
      </c>
      <c r="B1186" s="10"/>
      <c r="C1186" s="10"/>
      <c r="D1186" s="6"/>
      <c r="E1186" s="7"/>
      <c r="F1186" s="8"/>
      <c r="G1186" s="10">
        <f>B1186+C1186-D1186</f>
        <v>0</v>
      </c>
    </row>
    <row r="1187" spans="1:7" ht="15.75" thickBot="1">
      <c r="A1187" s="9" t="s">
        <v>11</v>
      </c>
      <c r="B1187" s="10"/>
      <c r="C1187" s="10"/>
      <c r="D1187" s="6"/>
      <c r="E1187" s="7"/>
      <c r="F1187" s="11"/>
      <c r="G1187" s="10">
        <f>B1187+C1187-F1187</f>
        <v>0</v>
      </c>
    </row>
    <row r="1188" spans="1:7" ht="15.75" thickBot="1">
      <c r="A1188" s="9" t="s">
        <v>12</v>
      </c>
      <c r="B1188" s="10">
        <v>0</v>
      </c>
      <c r="C1188" s="10">
        <v>0</v>
      </c>
      <c r="D1188" s="6">
        <v>0</v>
      </c>
      <c r="E1188" s="7"/>
      <c r="F1188" s="8"/>
      <c r="G1188" s="10">
        <f>B1188+C1188-D1188</f>
        <v>0</v>
      </c>
    </row>
    <row r="1189" spans="1:7" ht="15.75" thickBot="1">
      <c r="A1189" s="12" t="s">
        <v>13</v>
      </c>
      <c r="B1189" s="10">
        <v>0</v>
      </c>
      <c r="C1189" s="10">
        <v>0</v>
      </c>
      <c r="D1189" s="6">
        <v>0</v>
      </c>
      <c r="E1189" s="7"/>
      <c r="F1189" s="8"/>
      <c r="G1189" s="10">
        <f>B1189+C1189-D1189</f>
        <v>0</v>
      </c>
    </row>
    <row r="1190" spans="1:7" ht="15.75" thickBot="1">
      <c r="A1190" s="9" t="s">
        <v>14</v>
      </c>
      <c r="B1190" s="10">
        <f>B1183+B1184+B1185+B1186+B1188+B1189+B1187</f>
        <v>33840.41</v>
      </c>
      <c r="C1190" s="10">
        <f>C1183+C1185+C1189</f>
        <v>30805.379999999997</v>
      </c>
      <c r="D1190" s="6">
        <f>D1183+D1185+D1189</f>
        <v>22749.83</v>
      </c>
      <c r="E1190" s="7"/>
      <c r="F1190" s="8"/>
      <c r="G1190" s="10">
        <f>B1190+C1190-D1190</f>
        <v>41895.96</v>
      </c>
    </row>
    <row r="1191" spans="1:3" ht="15.75" thickBot="1">
      <c r="A1191" s="3" t="s">
        <v>15</v>
      </c>
      <c r="B1191" s="3"/>
      <c r="C1191" s="13">
        <v>-17683.81</v>
      </c>
    </row>
    <row r="1192" spans="1:3" ht="12.75">
      <c r="A1192" s="2" t="s">
        <v>16</v>
      </c>
      <c r="B1192" s="2"/>
      <c r="C1192">
        <f>D1183+C1191</f>
        <v>-654.2900000000009</v>
      </c>
    </row>
    <row r="1193" spans="1:7" ht="12.75">
      <c r="A1193" s="14"/>
      <c r="B1193" s="14"/>
      <c r="C1193" s="15"/>
      <c r="D1193" s="15"/>
      <c r="E1193" s="15"/>
      <c r="G1193" t="s">
        <v>17</v>
      </c>
    </row>
    <row r="1194" spans="1:7" ht="12.75">
      <c r="A1194" s="2" t="s">
        <v>18</v>
      </c>
      <c r="B1194" s="2"/>
      <c r="F1194" s="16">
        <v>2</v>
      </c>
      <c r="G1194" s="16">
        <f>D1190*F1194/100</f>
        <v>454.99660000000006</v>
      </c>
    </row>
    <row r="1195" spans="1:7" ht="12.75">
      <c r="A1195" s="17" t="s">
        <v>19</v>
      </c>
      <c r="B1195" s="17"/>
      <c r="C1195">
        <f>B1179</f>
        <v>170.1</v>
      </c>
      <c r="F1195" s="18">
        <v>2.96</v>
      </c>
      <c r="G1195" s="16">
        <f>C1195*F1195*12</f>
        <v>6041.951999999999</v>
      </c>
    </row>
    <row r="1196" spans="1:7" ht="12.75">
      <c r="A1196" s="2" t="s">
        <v>18</v>
      </c>
      <c r="B1196" s="2"/>
      <c r="F1196" s="19"/>
      <c r="G1196" s="16"/>
    </row>
    <row r="1197" spans="1:7" ht="12.75">
      <c r="A1197" s="2" t="s">
        <v>20</v>
      </c>
      <c r="B1197" s="2"/>
      <c r="F1197" s="19"/>
      <c r="G1197" s="16"/>
    </row>
    <row r="1198" spans="1:7" ht="12.75">
      <c r="A1198" s="2" t="s">
        <v>21</v>
      </c>
      <c r="B1198" s="2"/>
      <c r="F1198" s="19"/>
      <c r="G1198" s="16"/>
    </row>
    <row r="1199" spans="1:7" ht="12.75">
      <c r="A1199" s="20" t="s">
        <v>22</v>
      </c>
      <c r="B1199" s="20"/>
      <c r="F1199" s="19"/>
      <c r="G1199" s="16"/>
    </row>
    <row r="1200" spans="1:7" ht="12.75">
      <c r="A1200" s="20" t="s">
        <v>23</v>
      </c>
      <c r="B1200" s="20"/>
      <c r="F1200" s="19"/>
      <c r="G1200" s="16"/>
    </row>
    <row r="1201" spans="1:7" ht="12.75">
      <c r="A1201" s="20" t="s">
        <v>24</v>
      </c>
      <c r="B1201" s="20"/>
      <c r="F1201" s="19"/>
      <c r="G1201" s="16"/>
    </row>
    <row r="1202" spans="1:7" ht="12.75">
      <c r="A1202" s="20" t="s">
        <v>14</v>
      </c>
      <c r="B1202" s="20"/>
      <c r="F1202" s="19"/>
      <c r="G1202" s="16"/>
    </row>
    <row r="1203" spans="1:6" ht="12.75">
      <c r="A1203" s="21" t="s">
        <v>25</v>
      </c>
      <c r="B1203" s="21"/>
      <c r="C1203" s="21"/>
      <c r="D1203" s="22"/>
      <c r="E1203" s="22"/>
      <c r="F1203" s="19"/>
    </row>
    <row r="1204" spans="1:7" ht="12.75">
      <c r="A1204" s="20" t="s">
        <v>26</v>
      </c>
      <c r="B1204" s="20"/>
      <c r="C1204">
        <f>B1179</f>
        <v>170.1</v>
      </c>
      <c r="F1204" s="19">
        <v>0.29</v>
      </c>
      <c r="G1204" s="16">
        <f>C1204*F1204*12</f>
        <v>591.9479999999999</v>
      </c>
    </row>
    <row r="1205" spans="1:7" ht="12.75">
      <c r="A1205" s="20" t="s">
        <v>27</v>
      </c>
      <c r="B1205" s="20"/>
      <c r="C1205">
        <f>B1179</f>
        <v>170.1</v>
      </c>
      <c r="F1205" s="19">
        <v>1.43</v>
      </c>
      <c r="G1205" s="16">
        <f>C1205*F1205*12</f>
        <v>2918.916</v>
      </c>
    </row>
    <row r="1206" spans="1:7" ht="12.75">
      <c r="A1206" s="20" t="s">
        <v>28</v>
      </c>
      <c r="B1206" s="20"/>
      <c r="C1206">
        <f>B1179</f>
        <v>170.1</v>
      </c>
      <c r="F1206" s="19">
        <v>0.42</v>
      </c>
      <c r="G1206" s="16">
        <f>C1206*F1206*12</f>
        <v>857.3039999999999</v>
      </c>
    </row>
    <row r="1207" spans="1:7" ht="12.75">
      <c r="A1207" s="20" t="s">
        <v>29</v>
      </c>
      <c r="B1207" s="20"/>
      <c r="F1207" s="19"/>
      <c r="G1207">
        <v>0</v>
      </c>
    </row>
    <row r="1208" spans="1:7" ht="12.75">
      <c r="A1208" s="20" t="s">
        <v>30</v>
      </c>
      <c r="B1208" s="20"/>
      <c r="C1208">
        <f>B1179</f>
        <v>170.1</v>
      </c>
      <c r="F1208">
        <v>3.64</v>
      </c>
      <c r="G1208" s="16">
        <f>C1208*F1208*12</f>
        <v>7429.968</v>
      </c>
    </row>
    <row r="1209" spans="1:7" ht="12.75">
      <c r="A1209" s="20" t="s">
        <v>23</v>
      </c>
      <c r="B1209" s="20"/>
      <c r="C1209">
        <f>B1179</f>
        <v>170.1</v>
      </c>
      <c r="F1209">
        <v>0.22</v>
      </c>
      <c r="G1209" s="16">
        <f>C1209*F1209*12</f>
        <v>449.06399999999996</v>
      </c>
    </row>
    <row r="1210" spans="1:7" ht="12.75">
      <c r="A1210" s="20" t="s">
        <v>31</v>
      </c>
      <c r="B1210" s="20"/>
      <c r="G1210">
        <v>0</v>
      </c>
    </row>
    <row r="1211" spans="1:7" ht="12.75">
      <c r="A1211" s="20" t="s">
        <v>32</v>
      </c>
      <c r="B1211" s="20"/>
      <c r="G1211" s="16">
        <f>D1190*1/100</f>
        <v>227.49830000000003</v>
      </c>
    </row>
    <row r="1212" spans="1:7" ht="12.75">
      <c r="A1212" s="20" t="s">
        <v>33</v>
      </c>
      <c r="B1212" s="20"/>
      <c r="G1212" s="16">
        <v>0</v>
      </c>
    </row>
    <row r="1213" spans="1:7" ht="12.75">
      <c r="A1213" s="23"/>
      <c r="B1213" s="23"/>
      <c r="G1213" s="16"/>
    </row>
    <row r="1214" spans="1:7" ht="12.75">
      <c r="A1214" s="20" t="s">
        <v>14</v>
      </c>
      <c r="B1214" s="20"/>
      <c r="G1214" s="16">
        <f>G1204+G1205+G1206+G1207+G1208+G1210+G1211+G1212</f>
        <v>12025.634299999998</v>
      </c>
    </row>
    <row r="1216" spans="2:5" ht="12.75">
      <c r="B1216" s="16" t="s">
        <v>34</v>
      </c>
      <c r="C1216" s="16">
        <f>G1214+G1194+G1195</f>
        <v>18522.582899999998</v>
      </c>
      <c r="D1216" s="16"/>
      <c r="E1216" s="16"/>
    </row>
    <row r="1217" spans="1:5" ht="12.75">
      <c r="A1217" s="2" t="s">
        <v>35</v>
      </c>
      <c r="B1217" s="2"/>
      <c r="C1217" s="16">
        <f>C1192-C1216</f>
        <v>-19176.8729</v>
      </c>
      <c r="D1217" s="16"/>
      <c r="E1217" s="16"/>
    </row>
    <row r="1218" spans="1:2" ht="12.75">
      <c r="A1218" s="2"/>
      <c r="B1218" s="2"/>
    </row>
    <row r="1220" spans="1:7" ht="12.75">
      <c r="A1220" s="1" t="s">
        <v>0</v>
      </c>
      <c r="B1220" s="2" t="s">
        <v>64</v>
      </c>
      <c r="C1220" s="2"/>
      <c r="D1220" s="1"/>
      <c r="E1220" s="1"/>
      <c r="F1220" s="1"/>
      <c r="G1220" s="1"/>
    </row>
    <row r="1221" spans="1:2" ht="12.75">
      <c r="A1221" t="s">
        <v>2</v>
      </c>
      <c r="B1221">
        <v>111.9</v>
      </c>
    </row>
    <row r="1223" spans="1:2" ht="13.5" thickBot="1">
      <c r="A1223" s="3"/>
      <c r="B1223" s="3"/>
    </row>
    <row r="1224" spans="1:7" ht="93.75" thickBot="1">
      <c r="A1224" s="4"/>
      <c r="B1224" s="5" t="s">
        <v>3</v>
      </c>
      <c r="C1224" s="5" t="s">
        <v>4</v>
      </c>
      <c r="D1224" s="6" t="s">
        <v>5</v>
      </c>
      <c r="E1224" s="7"/>
      <c r="F1224" s="8"/>
      <c r="G1224" s="5" t="s">
        <v>6</v>
      </c>
    </row>
    <row r="1225" spans="1:7" ht="15.75" thickBot="1">
      <c r="A1225" s="9" t="s">
        <v>7</v>
      </c>
      <c r="B1225" s="10">
        <v>22518.76</v>
      </c>
      <c r="C1225" s="10">
        <v>15240.78</v>
      </c>
      <c r="D1225" s="6">
        <v>19093.31</v>
      </c>
      <c r="E1225" s="7"/>
      <c r="F1225" s="8"/>
      <c r="G1225" s="10">
        <f>B1225+C1225-D1225</f>
        <v>18666.23</v>
      </c>
    </row>
    <row r="1226" spans="1:7" ht="15.75" thickBot="1">
      <c r="A1226" s="9" t="s">
        <v>8</v>
      </c>
      <c r="B1226" s="10"/>
      <c r="C1226" s="10"/>
      <c r="D1226" s="6"/>
      <c r="E1226" s="7"/>
      <c r="F1226" s="8"/>
      <c r="G1226" s="10">
        <f>B1226+C1226-D1226</f>
        <v>0</v>
      </c>
    </row>
    <row r="1227" spans="1:7" ht="31.5" thickBot="1">
      <c r="A1227" s="9" t="s">
        <v>9</v>
      </c>
      <c r="B1227" s="10">
        <v>0</v>
      </c>
      <c r="C1227" s="10">
        <v>0</v>
      </c>
      <c r="D1227" s="6">
        <v>0</v>
      </c>
      <c r="E1227" s="7"/>
      <c r="F1227" s="8"/>
      <c r="G1227" s="10">
        <f>B1227+C1227-D1227</f>
        <v>0</v>
      </c>
    </row>
    <row r="1228" spans="1:7" ht="15.75" thickBot="1">
      <c r="A1228" s="9" t="s">
        <v>10</v>
      </c>
      <c r="B1228" s="10"/>
      <c r="C1228" s="10"/>
      <c r="D1228" s="6"/>
      <c r="E1228" s="7"/>
      <c r="F1228" s="8"/>
      <c r="G1228" s="10">
        <f>B1228+C1228-D1228</f>
        <v>0</v>
      </c>
    </row>
    <row r="1229" spans="1:7" ht="15.75" thickBot="1">
      <c r="A1229" s="9" t="s">
        <v>11</v>
      </c>
      <c r="B1229" s="10"/>
      <c r="C1229" s="10"/>
      <c r="D1229" s="6"/>
      <c r="E1229" s="7"/>
      <c r="F1229" s="11"/>
      <c r="G1229" s="10">
        <f>B1229+C1229-F1229</f>
        <v>0</v>
      </c>
    </row>
    <row r="1230" spans="1:7" ht="15.75" thickBot="1">
      <c r="A1230" s="9" t="s">
        <v>12</v>
      </c>
      <c r="B1230" s="10">
        <v>0</v>
      </c>
      <c r="C1230" s="10">
        <v>0</v>
      </c>
      <c r="D1230" s="6">
        <v>0</v>
      </c>
      <c r="E1230" s="7"/>
      <c r="F1230" s="8"/>
      <c r="G1230" s="10">
        <f>B1230+C1230-D1230</f>
        <v>0</v>
      </c>
    </row>
    <row r="1231" spans="1:7" ht="15.75" thickBot="1">
      <c r="A1231" s="12" t="s">
        <v>13</v>
      </c>
      <c r="B1231" s="10">
        <v>0</v>
      </c>
      <c r="C1231" s="10">
        <v>0</v>
      </c>
      <c r="D1231" s="6">
        <v>0</v>
      </c>
      <c r="E1231" s="7"/>
      <c r="F1231" s="8"/>
      <c r="G1231" s="10">
        <f>B1231+C1231-D1231</f>
        <v>0</v>
      </c>
    </row>
    <row r="1232" spans="1:7" ht="15.75" thickBot="1">
      <c r="A1232" s="9" t="s">
        <v>14</v>
      </c>
      <c r="B1232" s="10">
        <f>B1225+B1226+B1227+B1228+B1230+B1231+B1229</f>
        <v>22518.76</v>
      </c>
      <c r="C1232" s="10">
        <f>C1225+C1227+C1231</f>
        <v>15240.78</v>
      </c>
      <c r="D1232" s="6">
        <f>D1225+D1227+D1231</f>
        <v>19093.31</v>
      </c>
      <c r="E1232" s="7"/>
      <c r="F1232" s="8"/>
      <c r="G1232" s="10">
        <f>B1232+C1232-D1232</f>
        <v>18666.23</v>
      </c>
    </row>
    <row r="1233" spans="1:3" ht="15.75" thickBot="1">
      <c r="A1233" s="3" t="s">
        <v>15</v>
      </c>
      <c r="B1233" s="3"/>
      <c r="C1233" s="13">
        <v>-8905.13</v>
      </c>
    </row>
    <row r="1234" spans="1:3" ht="12.75">
      <c r="A1234" s="2" t="s">
        <v>16</v>
      </c>
      <c r="B1234" s="2"/>
      <c r="C1234">
        <f>D1225+C1233</f>
        <v>10188.180000000002</v>
      </c>
    </row>
    <row r="1235" spans="1:7" ht="12.75">
      <c r="A1235" s="14"/>
      <c r="B1235" s="14"/>
      <c r="C1235" s="15"/>
      <c r="D1235" s="15"/>
      <c r="E1235" s="15"/>
      <c r="G1235" t="s">
        <v>17</v>
      </c>
    </row>
    <row r="1236" spans="1:7" ht="12.75">
      <c r="A1236" s="2" t="s">
        <v>18</v>
      </c>
      <c r="B1236" s="2"/>
      <c r="F1236" s="16">
        <v>2</v>
      </c>
      <c r="G1236" s="16">
        <f>D1232*F1236/100</f>
        <v>381.86620000000005</v>
      </c>
    </row>
    <row r="1237" spans="1:7" ht="12.75">
      <c r="A1237" s="17" t="s">
        <v>19</v>
      </c>
      <c r="B1237" s="17"/>
      <c r="C1237">
        <f>B1221</f>
        <v>111.9</v>
      </c>
      <c r="F1237" s="18">
        <v>2.96</v>
      </c>
      <c r="G1237" s="16">
        <f>C1237*F1237*12</f>
        <v>3974.688</v>
      </c>
    </row>
    <row r="1238" spans="1:7" ht="12.75">
      <c r="A1238" s="2" t="s">
        <v>18</v>
      </c>
      <c r="B1238" s="2"/>
      <c r="F1238" s="19"/>
      <c r="G1238" s="16"/>
    </row>
    <row r="1239" spans="1:7" ht="12.75">
      <c r="A1239" s="2" t="s">
        <v>20</v>
      </c>
      <c r="B1239" s="2"/>
      <c r="F1239" s="19"/>
      <c r="G1239" s="16"/>
    </row>
    <row r="1240" spans="1:7" ht="12.75">
      <c r="A1240" s="2" t="s">
        <v>21</v>
      </c>
      <c r="B1240" s="2"/>
      <c r="F1240" s="19"/>
      <c r="G1240" s="16"/>
    </row>
    <row r="1241" spans="1:7" ht="12.75">
      <c r="A1241" s="20" t="s">
        <v>22</v>
      </c>
      <c r="B1241" s="20"/>
      <c r="F1241" s="19"/>
      <c r="G1241" s="16"/>
    </row>
    <row r="1242" spans="1:7" ht="12.75">
      <c r="A1242" s="20" t="s">
        <v>23</v>
      </c>
      <c r="B1242" s="20"/>
      <c r="F1242" s="19"/>
      <c r="G1242" s="16"/>
    </row>
    <row r="1243" spans="1:7" ht="12.75">
      <c r="A1243" s="20" t="s">
        <v>24</v>
      </c>
      <c r="B1243" s="20"/>
      <c r="F1243" s="19"/>
      <c r="G1243" s="16"/>
    </row>
    <row r="1244" spans="1:7" ht="12.75">
      <c r="A1244" s="20" t="s">
        <v>14</v>
      </c>
      <c r="B1244" s="20"/>
      <c r="F1244" s="19"/>
      <c r="G1244" s="16"/>
    </row>
    <row r="1245" spans="1:6" ht="12.75">
      <c r="A1245" s="21" t="s">
        <v>25</v>
      </c>
      <c r="B1245" s="21"/>
      <c r="C1245" s="21"/>
      <c r="D1245" s="22"/>
      <c r="E1245" s="22"/>
      <c r="F1245" s="19"/>
    </row>
    <row r="1246" spans="1:7" ht="12.75">
      <c r="A1246" s="20" t="s">
        <v>26</v>
      </c>
      <c r="B1246" s="20"/>
      <c r="C1246">
        <f>B1221</f>
        <v>111.9</v>
      </c>
      <c r="F1246" s="19">
        <v>0.29</v>
      </c>
      <c r="G1246" s="16">
        <f>C1246*F1246*12</f>
        <v>389.41200000000003</v>
      </c>
    </row>
    <row r="1247" spans="1:7" ht="12.75">
      <c r="A1247" s="20" t="s">
        <v>27</v>
      </c>
      <c r="B1247" s="20"/>
      <c r="C1247">
        <f>B1221</f>
        <v>111.9</v>
      </c>
      <c r="F1247" s="19">
        <v>1.43</v>
      </c>
      <c r="G1247" s="16">
        <f>C1247*F1247*12</f>
        <v>1920.204</v>
      </c>
    </row>
    <row r="1248" spans="1:7" ht="12.75">
      <c r="A1248" s="20" t="s">
        <v>28</v>
      </c>
      <c r="B1248" s="20"/>
      <c r="C1248">
        <f>B1221</f>
        <v>111.9</v>
      </c>
      <c r="F1248" s="19">
        <v>0.42</v>
      </c>
      <c r="G1248" s="16">
        <f>C1248*F1248*12</f>
        <v>563.976</v>
      </c>
    </row>
    <row r="1249" spans="1:7" ht="12.75">
      <c r="A1249" s="20" t="s">
        <v>29</v>
      </c>
      <c r="B1249" s="20"/>
      <c r="F1249" s="19"/>
      <c r="G1249">
        <v>0</v>
      </c>
    </row>
    <row r="1250" spans="1:7" ht="12.75">
      <c r="A1250" s="20" t="s">
        <v>30</v>
      </c>
      <c r="B1250" s="20"/>
      <c r="C1250">
        <f>B1221</f>
        <v>111.9</v>
      </c>
      <c r="F1250">
        <v>2.54</v>
      </c>
      <c r="G1250" s="16">
        <f>C1250*F1250*12</f>
        <v>3410.712</v>
      </c>
    </row>
    <row r="1251" spans="1:7" ht="12.75">
      <c r="A1251" s="20" t="s">
        <v>23</v>
      </c>
      <c r="B1251" s="20"/>
      <c r="C1251">
        <f>B1221</f>
        <v>111.9</v>
      </c>
      <c r="F1251">
        <v>0.22</v>
      </c>
      <c r="G1251" s="16">
        <f>C1251*F1251*12</f>
        <v>295.41600000000005</v>
      </c>
    </row>
    <row r="1252" spans="1:7" ht="12.75">
      <c r="A1252" s="20" t="s">
        <v>31</v>
      </c>
      <c r="B1252" s="20"/>
      <c r="G1252">
        <v>0</v>
      </c>
    </row>
    <row r="1253" spans="1:7" ht="12.75">
      <c r="A1253" s="20" t="s">
        <v>32</v>
      </c>
      <c r="B1253" s="20"/>
      <c r="G1253" s="16">
        <f>D1232*1/100</f>
        <v>190.93310000000002</v>
      </c>
    </row>
    <row r="1254" spans="1:7" ht="12.75">
      <c r="A1254" s="20" t="s">
        <v>33</v>
      </c>
      <c r="B1254" s="20"/>
      <c r="G1254" s="16">
        <v>0</v>
      </c>
    </row>
    <row r="1255" spans="1:7" ht="12.75">
      <c r="A1255" s="23"/>
      <c r="B1255" s="23"/>
      <c r="G1255" s="16"/>
    </row>
    <row r="1256" spans="1:7" ht="12.75">
      <c r="A1256" s="20" t="s">
        <v>14</v>
      </c>
      <c r="B1256" s="20"/>
      <c r="G1256" s="16">
        <f>G1246+G1247+G1248+G1249+G1250+G1252+G1253+G1254</f>
        <v>6475.2371</v>
      </c>
    </row>
    <row r="1258" spans="2:5" ht="12.75">
      <c r="B1258" s="16" t="s">
        <v>34</v>
      </c>
      <c r="C1258" s="16">
        <f>G1256+G1236+G1237</f>
        <v>10831.7913</v>
      </c>
      <c r="D1258" s="16"/>
      <c r="E1258" s="16"/>
    </row>
    <row r="1259" spans="1:5" ht="12.75">
      <c r="A1259" s="2" t="s">
        <v>35</v>
      </c>
      <c r="B1259" s="2"/>
      <c r="C1259" s="16">
        <f>C1234-C1258</f>
        <v>-643.6112999999987</v>
      </c>
      <c r="D1259" s="16"/>
      <c r="E1259" s="16"/>
    </row>
    <row r="1260" spans="1:2" ht="12.75">
      <c r="A1260" s="2"/>
      <c r="B1260" s="2"/>
    </row>
    <row r="1262" spans="1:7" ht="12.75">
      <c r="A1262" s="1" t="s">
        <v>0</v>
      </c>
      <c r="B1262" s="2" t="s">
        <v>65</v>
      </c>
      <c r="C1262" s="2"/>
      <c r="D1262" s="1"/>
      <c r="E1262" s="1"/>
      <c r="F1262" s="1"/>
      <c r="G1262" s="1"/>
    </row>
    <row r="1263" spans="1:2" ht="12.75">
      <c r="A1263" t="s">
        <v>2</v>
      </c>
      <c r="B1263">
        <v>54.1</v>
      </c>
    </row>
    <row r="1265" spans="1:2" ht="13.5" thickBot="1">
      <c r="A1265" s="3"/>
      <c r="B1265" s="3"/>
    </row>
    <row r="1266" spans="1:7" ht="93.75" thickBot="1">
      <c r="A1266" s="4"/>
      <c r="B1266" s="5" t="s">
        <v>3</v>
      </c>
      <c r="C1266" s="5" t="s">
        <v>4</v>
      </c>
      <c r="D1266" s="6" t="s">
        <v>5</v>
      </c>
      <c r="E1266" s="7"/>
      <c r="F1266" s="8"/>
      <c r="G1266" s="5" t="s">
        <v>6</v>
      </c>
    </row>
    <row r="1267" spans="1:7" ht="15.75" thickBot="1">
      <c r="A1267" s="9" t="s">
        <v>7</v>
      </c>
      <c r="B1267" s="10">
        <v>1571.25</v>
      </c>
      <c r="C1267" s="10">
        <v>7368.42</v>
      </c>
      <c r="D1267" s="6">
        <v>8290.47</v>
      </c>
      <c r="E1267" s="7"/>
      <c r="F1267" s="8"/>
      <c r="G1267" s="10">
        <f>B1267+C1267-D1267</f>
        <v>649.2000000000007</v>
      </c>
    </row>
    <row r="1268" spans="1:7" ht="15.75" thickBot="1">
      <c r="A1268" s="9" t="s">
        <v>8</v>
      </c>
      <c r="B1268" s="10"/>
      <c r="C1268" s="10"/>
      <c r="D1268" s="6"/>
      <c r="E1268" s="7"/>
      <c r="F1268" s="8"/>
      <c r="G1268" s="10">
        <f>B1268+C1268-D1268</f>
        <v>0</v>
      </c>
    </row>
    <row r="1269" spans="1:7" ht="31.5" thickBot="1">
      <c r="A1269" s="9" t="s">
        <v>9</v>
      </c>
      <c r="B1269" s="10">
        <v>0</v>
      </c>
      <c r="C1269" s="10">
        <v>0</v>
      </c>
      <c r="D1269" s="6">
        <v>0</v>
      </c>
      <c r="E1269" s="7"/>
      <c r="F1269" s="8"/>
      <c r="G1269" s="10">
        <f>B1269+C1269-D1269</f>
        <v>0</v>
      </c>
    </row>
    <row r="1270" spans="1:7" ht="15.75" thickBot="1">
      <c r="A1270" s="9" t="s">
        <v>10</v>
      </c>
      <c r="B1270" s="10"/>
      <c r="C1270" s="10"/>
      <c r="D1270" s="6"/>
      <c r="E1270" s="7"/>
      <c r="F1270" s="8"/>
      <c r="G1270" s="10">
        <f>B1270+C1270-D1270</f>
        <v>0</v>
      </c>
    </row>
    <row r="1271" spans="1:7" ht="15.75" thickBot="1">
      <c r="A1271" s="9" t="s">
        <v>11</v>
      </c>
      <c r="B1271" s="10"/>
      <c r="C1271" s="10"/>
      <c r="D1271" s="6"/>
      <c r="E1271" s="7"/>
      <c r="F1271" s="11"/>
      <c r="G1271" s="10">
        <f>B1271+C1271-F1271</f>
        <v>0</v>
      </c>
    </row>
    <row r="1272" spans="1:7" ht="15.75" thickBot="1">
      <c r="A1272" s="9" t="s">
        <v>12</v>
      </c>
      <c r="B1272" s="10">
        <v>0</v>
      </c>
      <c r="C1272" s="10">
        <v>0</v>
      </c>
      <c r="D1272" s="6">
        <v>0</v>
      </c>
      <c r="E1272" s="7"/>
      <c r="F1272" s="8"/>
      <c r="G1272" s="10">
        <f>B1272+C1272-D1272</f>
        <v>0</v>
      </c>
    </row>
    <row r="1273" spans="1:7" ht="15.75" thickBot="1">
      <c r="A1273" s="12" t="s">
        <v>13</v>
      </c>
      <c r="B1273" s="10">
        <v>0</v>
      </c>
      <c r="C1273" s="10">
        <v>0</v>
      </c>
      <c r="D1273" s="6">
        <v>0</v>
      </c>
      <c r="E1273" s="7"/>
      <c r="F1273" s="8"/>
      <c r="G1273" s="10">
        <f>B1273+C1273-D1273</f>
        <v>0</v>
      </c>
    </row>
    <row r="1274" spans="1:7" ht="15.75" thickBot="1">
      <c r="A1274" s="9" t="s">
        <v>14</v>
      </c>
      <c r="B1274" s="10">
        <f>B1267+B1268+B1269+B1270+B1272+B1273+B1271</f>
        <v>1571.25</v>
      </c>
      <c r="C1274" s="10">
        <f>C1267+C1269+C1273</f>
        <v>7368.42</v>
      </c>
      <c r="D1274" s="6">
        <f>D1267+D1269+D1273</f>
        <v>8290.47</v>
      </c>
      <c r="E1274" s="7"/>
      <c r="F1274" s="8"/>
      <c r="G1274" s="10">
        <f>B1274+C1274-D1274</f>
        <v>649.2000000000007</v>
      </c>
    </row>
    <row r="1275" spans="1:3" ht="15.75" thickBot="1">
      <c r="A1275" s="3" t="s">
        <v>15</v>
      </c>
      <c r="B1275" s="3"/>
      <c r="C1275" s="13">
        <v>470.01</v>
      </c>
    </row>
    <row r="1276" spans="1:3" ht="12.75">
      <c r="A1276" s="2" t="s">
        <v>16</v>
      </c>
      <c r="B1276" s="2"/>
      <c r="C1276">
        <f>D1267+C1275</f>
        <v>8760.48</v>
      </c>
    </row>
    <row r="1277" spans="1:7" ht="12.75">
      <c r="A1277" s="14"/>
      <c r="B1277" s="14"/>
      <c r="C1277" s="15"/>
      <c r="D1277" s="15"/>
      <c r="E1277" s="15"/>
      <c r="G1277" t="s">
        <v>17</v>
      </c>
    </row>
    <row r="1278" spans="1:7" ht="12.75">
      <c r="A1278" s="2" t="s">
        <v>18</v>
      </c>
      <c r="B1278" s="2"/>
      <c r="F1278" s="16">
        <v>2</v>
      </c>
      <c r="G1278" s="16">
        <f>D1274*F1278/100</f>
        <v>165.80939999999998</v>
      </c>
    </row>
    <row r="1279" spans="1:7" ht="12.75">
      <c r="A1279" s="17" t="s">
        <v>19</v>
      </c>
      <c r="B1279" s="17"/>
      <c r="C1279">
        <f>B1263</f>
        <v>54.1</v>
      </c>
      <c r="F1279" s="18">
        <v>2.96</v>
      </c>
      <c r="G1279" s="16">
        <f>C1279*F1279*12</f>
        <v>1921.632</v>
      </c>
    </row>
    <row r="1280" spans="1:7" ht="12.75">
      <c r="A1280" s="2" t="s">
        <v>18</v>
      </c>
      <c r="B1280" s="2"/>
      <c r="F1280" s="19"/>
      <c r="G1280" s="16"/>
    </row>
    <row r="1281" spans="1:7" ht="12.75">
      <c r="A1281" s="2" t="s">
        <v>20</v>
      </c>
      <c r="B1281" s="2"/>
      <c r="F1281" s="19"/>
      <c r="G1281" s="16"/>
    </row>
    <row r="1282" spans="1:7" ht="12.75">
      <c r="A1282" s="2" t="s">
        <v>21</v>
      </c>
      <c r="B1282" s="2"/>
      <c r="F1282" s="19"/>
      <c r="G1282" s="16"/>
    </row>
    <row r="1283" spans="1:7" ht="12.75">
      <c r="A1283" s="20" t="s">
        <v>22</v>
      </c>
      <c r="B1283" s="20"/>
      <c r="F1283" s="19"/>
      <c r="G1283" s="16"/>
    </row>
    <row r="1284" spans="1:7" ht="12.75">
      <c r="A1284" s="20" t="s">
        <v>23</v>
      </c>
      <c r="B1284" s="20"/>
      <c r="F1284" s="19"/>
      <c r="G1284" s="16"/>
    </row>
    <row r="1285" spans="1:7" ht="12.75">
      <c r="A1285" s="20" t="s">
        <v>24</v>
      </c>
      <c r="B1285" s="20"/>
      <c r="F1285" s="19"/>
      <c r="G1285" s="16"/>
    </row>
    <row r="1286" spans="1:7" ht="12.75">
      <c r="A1286" s="20" t="s">
        <v>14</v>
      </c>
      <c r="B1286" s="20"/>
      <c r="F1286" s="19"/>
      <c r="G1286" s="16"/>
    </row>
    <row r="1287" spans="1:6" ht="12.75">
      <c r="A1287" s="21" t="s">
        <v>25</v>
      </c>
      <c r="B1287" s="21"/>
      <c r="C1287" s="21"/>
      <c r="D1287" s="22"/>
      <c r="E1287" s="22"/>
      <c r="F1287" s="19"/>
    </row>
    <row r="1288" spans="1:7" ht="12.75">
      <c r="A1288" s="20" t="s">
        <v>26</v>
      </c>
      <c r="B1288" s="20"/>
      <c r="C1288">
        <f>B1263</f>
        <v>54.1</v>
      </c>
      <c r="F1288" s="19">
        <v>0.29</v>
      </c>
      <c r="G1288" s="16">
        <f>C1288*F1288*12</f>
        <v>188.268</v>
      </c>
    </row>
    <row r="1289" spans="1:7" ht="12.75">
      <c r="A1289" s="20" t="s">
        <v>27</v>
      </c>
      <c r="B1289" s="20"/>
      <c r="C1289">
        <f>B1263</f>
        <v>54.1</v>
      </c>
      <c r="F1289" s="19">
        <v>1.43</v>
      </c>
      <c r="G1289" s="16">
        <f>C1289*F1289*12</f>
        <v>928.356</v>
      </c>
    </row>
    <row r="1290" spans="1:7" ht="12.75">
      <c r="A1290" s="20" t="s">
        <v>28</v>
      </c>
      <c r="B1290" s="20"/>
      <c r="C1290">
        <f>B1263</f>
        <v>54.1</v>
      </c>
      <c r="F1290" s="19">
        <v>0.42</v>
      </c>
      <c r="G1290" s="16">
        <f>C1290*F1290*12</f>
        <v>272.664</v>
      </c>
    </row>
    <row r="1291" spans="1:7" ht="12.75">
      <c r="A1291" s="20" t="s">
        <v>29</v>
      </c>
      <c r="B1291" s="20"/>
      <c r="F1291" s="19"/>
      <c r="G1291">
        <v>0</v>
      </c>
    </row>
    <row r="1292" spans="1:7" ht="12.75">
      <c r="A1292" s="20" t="s">
        <v>30</v>
      </c>
      <c r="B1292" s="20"/>
      <c r="C1292">
        <f>B1263</f>
        <v>54.1</v>
      </c>
      <c r="F1292">
        <v>2.54</v>
      </c>
      <c r="G1292" s="16">
        <v>5200.85</v>
      </c>
    </row>
    <row r="1293" spans="1:7" ht="12.75">
      <c r="A1293" s="20" t="s">
        <v>23</v>
      </c>
      <c r="B1293" s="20"/>
      <c r="C1293">
        <f>B1263</f>
        <v>54.1</v>
      </c>
      <c r="F1293">
        <v>0.22</v>
      </c>
      <c r="G1293" s="16">
        <f>C1293*F1293*12</f>
        <v>142.824</v>
      </c>
    </row>
    <row r="1294" spans="1:7" ht="12.75">
      <c r="A1294" s="20" t="s">
        <v>31</v>
      </c>
      <c r="B1294" s="20"/>
      <c r="G1294">
        <v>0</v>
      </c>
    </row>
    <row r="1295" spans="1:7" ht="12.75">
      <c r="A1295" s="20" t="s">
        <v>32</v>
      </c>
      <c r="B1295" s="20"/>
      <c r="G1295" s="16">
        <f>D1274*1/100</f>
        <v>82.90469999999999</v>
      </c>
    </row>
    <row r="1296" spans="1:7" ht="12.75">
      <c r="A1296" s="20" t="s">
        <v>33</v>
      </c>
      <c r="B1296" s="20"/>
      <c r="G1296" s="16">
        <v>0</v>
      </c>
    </row>
    <row r="1297" spans="1:7" ht="12.75">
      <c r="A1297" s="23"/>
      <c r="B1297" s="23"/>
      <c r="G1297" s="16"/>
    </row>
    <row r="1298" spans="1:7" ht="12.75">
      <c r="A1298" s="20" t="s">
        <v>14</v>
      </c>
      <c r="B1298" s="20"/>
      <c r="G1298" s="16">
        <f>G1288+G1289+G1290+G1291+G1292+G1294+G1295+G1296</f>
        <v>6673.042700000001</v>
      </c>
    </row>
    <row r="1300" spans="2:5" ht="12.75">
      <c r="B1300" s="16" t="s">
        <v>34</v>
      </c>
      <c r="C1300" s="16">
        <f>G1298+G1278+G1279</f>
        <v>8760.484100000001</v>
      </c>
      <c r="D1300" s="16"/>
      <c r="E1300" s="16"/>
    </row>
    <row r="1301" spans="1:5" ht="12.75">
      <c r="A1301" s="2" t="s">
        <v>35</v>
      </c>
      <c r="B1301" s="2"/>
      <c r="C1301" s="16">
        <f>C1276-C1300</f>
        <v>-0.004100000001926674</v>
      </c>
      <c r="D1301" s="16"/>
      <c r="E1301" s="16"/>
    </row>
    <row r="1302" spans="1:2" ht="12.75">
      <c r="A1302" s="2"/>
      <c r="B1302" s="2"/>
    </row>
    <row r="1304" spans="1:7" ht="12.75">
      <c r="A1304" s="1" t="s">
        <v>0</v>
      </c>
      <c r="B1304" s="2" t="s">
        <v>66</v>
      </c>
      <c r="C1304" s="2"/>
      <c r="D1304" s="1"/>
      <c r="E1304" s="1"/>
      <c r="F1304" s="1"/>
      <c r="G1304" s="1"/>
    </row>
    <row r="1305" spans="1:2" ht="12.75">
      <c r="A1305" t="s">
        <v>2</v>
      </c>
      <c r="B1305">
        <v>612.5</v>
      </c>
    </row>
    <row r="1307" spans="1:2" ht="13.5" thickBot="1">
      <c r="A1307" s="3"/>
      <c r="B1307" s="3"/>
    </row>
    <row r="1308" spans="1:7" ht="93.75" thickBot="1">
      <c r="A1308" s="4"/>
      <c r="B1308" s="5" t="s">
        <v>3</v>
      </c>
      <c r="C1308" s="5" t="s">
        <v>4</v>
      </c>
      <c r="D1308" s="6" t="s">
        <v>5</v>
      </c>
      <c r="E1308" s="7"/>
      <c r="F1308" s="8"/>
      <c r="G1308" s="5" t="s">
        <v>6</v>
      </c>
    </row>
    <row r="1309" spans="1:7" ht="15.75" thickBot="1">
      <c r="A1309" s="9" t="s">
        <v>7</v>
      </c>
      <c r="B1309" s="10">
        <v>26251.42</v>
      </c>
      <c r="C1309" s="10">
        <v>84362.64</v>
      </c>
      <c r="D1309" s="6">
        <v>62760.5</v>
      </c>
      <c r="E1309" s="7"/>
      <c r="F1309" s="8"/>
      <c r="G1309" s="10">
        <f>B1309+C1309-D1309</f>
        <v>47853.56</v>
      </c>
    </row>
    <row r="1310" spans="1:7" ht="15.75" thickBot="1">
      <c r="A1310" s="9" t="s">
        <v>8</v>
      </c>
      <c r="B1310" s="10"/>
      <c r="C1310" s="10"/>
      <c r="D1310" s="6"/>
      <c r="E1310" s="7"/>
      <c r="F1310" s="8"/>
      <c r="G1310" s="10">
        <f>B1310+C1310-D1310</f>
        <v>0</v>
      </c>
    </row>
    <row r="1311" spans="1:7" ht="31.5" thickBot="1">
      <c r="A1311" s="9" t="s">
        <v>9</v>
      </c>
      <c r="B1311" s="10">
        <v>8754.23</v>
      </c>
      <c r="C1311" s="10">
        <v>19981.88</v>
      </c>
      <c r="D1311" s="6">
        <v>13265.02</v>
      </c>
      <c r="E1311" s="7"/>
      <c r="F1311" s="8"/>
      <c r="G1311" s="10">
        <f>B1311+C1311-D1311</f>
        <v>15471.09</v>
      </c>
    </row>
    <row r="1312" spans="1:7" ht="15.75" thickBot="1">
      <c r="A1312" s="9" t="s">
        <v>10</v>
      </c>
      <c r="B1312" s="10"/>
      <c r="C1312" s="10"/>
      <c r="D1312" s="6"/>
      <c r="E1312" s="7"/>
      <c r="F1312" s="8"/>
      <c r="G1312" s="10">
        <f>B1312+C1312-D1312</f>
        <v>0</v>
      </c>
    </row>
    <row r="1313" spans="1:7" ht="15.75" thickBot="1">
      <c r="A1313" s="9" t="s">
        <v>11</v>
      </c>
      <c r="B1313" s="10"/>
      <c r="C1313" s="10"/>
      <c r="D1313" s="6"/>
      <c r="E1313" s="7"/>
      <c r="F1313" s="11"/>
      <c r="G1313" s="10">
        <f>B1313+C1313-F1313</f>
        <v>0</v>
      </c>
    </row>
    <row r="1314" spans="1:7" ht="15.75" thickBot="1">
      <c r="A1314" s="9" t="s">
        <v>12</v>
      </c>
      <c r="B1314" s="10">
        <v>0</v>
      </c>
      <c r="C1314" s="10">
        <v>0</v>
      </c>
      <c r="D1314" s="6">
        <v>0</v>
      </c>
      <c r="E1314" s="7"/>
      <c r="F1314" s="8"/>
      <c r="G1314" s="10">
        <f>B1314+C1314-D1314</f>
        <v>0</v>
      </c>
    </row>
    <row r="1315" spans="1:7" ht="15.75" thickBot="1">
      <c r="A1315" s="12" t="s">
        <v>13</v>
      </c>
      <c r="B1315" s="10">
        <v>0</v>
      </c>
      <c r="C1315" s="10">
        <v>0</v>
      </c>
      <c r="D1315" s="6">
        <v>0</v>
      </c>
      <c r="E1315" s="7"/>
      <c r="F1315" s="8"/>
      <c r="G1315" s="10">
        <f>B1315+C1315-D1315</f>
        <v>0</v>
      </c>
    </row>
    <row r="1316" spans="1:7" ht="15.75" thickBot="1">
      <c r="A1316" s="9" t="s">
        <v>14</v>
      </c>
      <c r="B1316" s="10">
        <f>B1309+B1310+B1311+B1312+B1314+B1315+B1313</f>
        <v>35005.649999999994</v>
      </c>
      <c r="C1316" s="10">
        <f>C1309+C1311+C1315</f>
        <v>104344.52</v>
      </c>
      <c r="D1316" s="6">
        <f>D1309+D1311+D1315</f>
        <v>76025.52</v>
      </c>
      <c r="E1316" s="7"/>
      <c r="F1316" s="8"/>
      <c r="G1316" s="10">
        <f>B1316+C1316-D1316</f>
        <v>63324.64999999998</v>
      </c>
    </row>
    <row r="1317" spans="1:3" ht="15.75" thickBot="1">
      <c r="A1317" s="3" t="s">
        <v>15</v>
      </c>
      <c r="B1317" s="3"/>
      <c r="C1317" s="13">
        <v>-20960.02</v>
      </c>
    </row>
    <row r="1318" spans="1:3" ht="12.75">
      <c r="A1318" s="2" t="s">
        <v>16</v>
      </c>
      <c r="B1318" s="2"/>
      <c r="C1318">
        <f>D1309+C1317</f>
        <v>41800.479999999996</v>
      </c>
    </row>
    <row r="1319" spans="1:7" ht="12.75">
      <c r="A1319" s="14"/>
      <c r="B1319" s="14"/>
      <c r="C1319" s="15"/>
      <c r="D1319" s="15"/>
      <c r="E1319" s="15"/>
      <c r="G1319" t="s">
        <v>17</v>
      </c>
    </row>
    <row r="1320" spans="1:7" ht="12.75">
      <c r="A1320" s="2" t="s">
        <v>18</v>
      </c>
      <c r="B1320" s="2"/>
      <c r="F1320" s="16">
        <v>2</v>
      </c>
      <c r="G1320" s="16">
        <f>D1316*F1320/100</f>
        <v>1520.5104000000001</v>
      </c>
    </row>
    <row r="1321" spans="1:7" ht="12.75">
      <c r="A1321" s="17" t="s">
        <v>19</v>
      </c>
      <c r="B1321" s="17"/>
      <c r="C1321">
        <f>B1305</f>
        <v>612.5</v>
      </c>
      <c r="F1321" s="18">
        <v>2.96</v>
      </c>
      <c r="G1321" s="16">
        <f>C1321*F1321*12</f>
        <v>21756</v>
      </c>
    </row>
    <row r="1322" spans="1:7" ht="12.75">
      <c r="A1322" s="2" t="s">
        <v>18</v>
      </c>
      <c r="B1322" s="2"/>
      <c r="F1322" s="19"/>
      <c r="G1322" s="16"/>
    </row>
    <row r="1323" spans="1:7" ht="12.75">
      <c r="A1323" s="2" t="s">
        <v>20</v>
      </c>
      <c r="B1323" s="2"/>
      <c r="F1323" s="19"/>
      <c r="G1323" s="16"/>
    </row>
    <row r="1324" spans="1:7" ht="12.75">
      <c r="A1324" s="2" t="s">
        <v>21</v>
      </c>
      <c r="B1324" s="2"/>
      <c r="F1324" s="19"/>
      <c r="G1324" s="16"/>
    </row>
    <row r="1325" spans="1:7" ht="12.75">
      <c r="A1325" s="20" t="s">
        <v>22</v>
      </c>
      <c r="B1325" s="20"/>
      <c r="F1325" s="19"/>
      <c r="G1325" s="16"/>
    </row>
    <row r="1326" spans="1:7" ht="12.75">
      <c r="A1326" s="20" t="s">
        <v>23</v>
      </c>
      <c r="B1326" s="20"/>
      <c r="F1326" s="19"/>
      <c r="G1326" s="16"/>
    </row>
    <row r="1327" spans="1:7" ht="12.75">
      <c r="A1327" s="20" t="s">
        <v>24</v>
      </c>
      <c r="B1327" s="20"/>
      <c r="F1327" s="19"/>
      <c r="G1327" s="16"/>
    </row>
    <row r="1328" spans="1:7" ht="12.75">
      <c r="A1328" s="20" t="s">
        <v>14</v>
      </c>
      <c r="B1328" s="20"/>
      <c r="F1328" s="19"/>
      <c r="G1328" s="16"/>
    </row>
    <row r="1329" spans="1:6" ht="12.75">
      <c r="A1329" s="21" t="s">
        <v>25</v>
      </c>
      <c r="B1329" s="21"/>
      <c r="C1329" s="21"/>
      <c r="D1329" s="22"/>
      <c r="E1329" s="22"/>
      <c r="F1329" s="19"/>
    </row>
    <row r="1330" spans="1:7" ht="12.75">
      <c r="A1330" s="20" t="s">
        <v>26</v>
      </c>
      <c r="B1330" s="20"/>
      <c r="C1330">
        <f>B1305</f>
        <v>612.5</v>
      </c>
      <c r="F1330" s="19">
        <v>0.29</v>
      </c>
      <c r="G1330" s="16">
        <f>C1330*F1330*12</f>
        <v>2131.5</v>
      </c>
    </row>
    <row r="1331" spans="1:7" ht="12.75">
      <c r="A1331" s="20" t="s">
        <v>27</v>
      </c>
      <c r="B1331" s="20"/>
      <c r="C1331">
        <f>B1305</f>
        <v>612.5</v>
      </c>
      <c r="F1331" s="19">
        <v>1.43</v>
      </c>
      <c r="G1331" s="16">
        <f>C1331*F1331*12</f>
        <v>10510.5</v>
      </c>
    </row>
    <row r="1332" spans="1:7" ht="12.75">
      <c r="A1332" s="20" t="s">
        <v>28</v>
      </c>
      <c r="B1332" s="20"/>
      <c r="C1332">
        <f>B1305</f>
        <v>612.5</v>
      </c>
      <c r="F1332" s="19">
        <v>0.42</v>
      </c>
      <c r="G1332" s="16">
        <f>C1332*F1332*12</f>
        <v>3087</v>
      </c>
    </row>
    <row r="1333" spans="1:7" ht="12.75">
      <c r="A1333" s="20" t="s">
        <v>29</v>
      </c>
      <c r="B1333" s="20"/>
      <c r="F1333" s="19"/>
      <c r="G1333">
        <v>10187.52</v>
      </c>
    </row>
    <row r="1334" spans="1:7" ht="12.75">
      <c r="A1334" s="20" t="s">
        <v>30</v>
      </c>
      <c r="B1334" s="20"/>
      <c r="C1334">
        <f>B1305</f>
        <v>612.5</v>
      </c>
      <c r="F1334">
        <v>2.54</v>
      </c>
      <c r="G1334" s="16">
        <f>C1334*F1334*12</f>
        <v>18669</v>
      </c>
    </row>
    <row r="1335" spans="1:7" ht="12.75">
      <c r="A1335" s="20" t="s">
        <v>23</v>
      </c>
      <c r="B1335" s="20"/>
      <c r="C1335">
        <f>B1305</f>
        <v>612.5</v>
      </c>
      <c r="F1335">
        <v>0.22</v>
      </c>
      <c r="G1335" s="16">
        <f>C1335*F1335*12</f>
        <v>1617</v>
      </c>
    </row>
    <row r="1336" spans="1:7" ht="12.75">
      <c r="A1336" s="20" t="s">
        <v>31</v>
      </c>
      <c r="B1336" s="20"/>
      <c r="G1336">
        <v>129568.66</v>
      </c>
    </row>
    <row r="1337" spans="1:7" ht="12.75">
      <c r="A1337" s="20" t="s">
        <v>32</v>
      </c>
      <c r="B1337" s="20"/>
      <c r="G1337" s="16">
        <f>D1316*1/100</f>
        <v>760.2552000000001</v>
      </c>
    </row>
    <row r="1338" spans="1:7" ht="12.75">
      <c r="A1338" s="20" t="s">
        <v>33</v>
      </c>
      <c r="B1338" s="20"/>
      <c r="G1338" s="16">
        <v>0</v>
      </c>
    </row>
    <row r="1339" spans="1:7" ht="12.75">
      <c r="A1339" s="23"/>
      <c r="B1339" s="23"/>
      <c r="G1339" s="16"/>
    </row>
    <row r="1340" spans="1:7" ht="12.75">
      <c r="A1340" s="20" t="s">
        <v>14</v>
      </c>
      <c r="B1340" s="20"/>
      <c r="G1340" s="16">
        <f>G1330+G1331+G1332+G1333+G1334+G1336+G1337+G1338</f>
        <v>174914.4352</v>
      </c>
    </row>
    <row r="1342" spans="2:5" ht="12.75">
      <c r="B1342" s="16" t="s">
        <v>34</v>
      </c>
      <c r="C1342" s="16">
        <f>G1340+G1320+G1321</f>
        <v>198190.9456</v>
      </c>
      <c r="D1342" s="16"/>
      <c r="E1342" s="16"/>
    </row>
    <row r="1343" spans="1:5" ht="12.75">
      <c r="A1343" s="2" t="s">
        <v>35</v>
      </c>
      <c r="B1343" s="2"/>
      <c r="C1343" s="16">
        <f>C1318-C1342</f>
        <v>-156390.4656</v>
      </c>
      <c r="D1343" s="16"/>
      <c r="E1343" s="16"/>
    </row>
    <row r="1344" spans="1:2" ht="12.75">
      <c r="A1344" s="2"/>
      <c r="B1344" s="2"/>
    </row>
    <row r="1346" spans="1:7" ht="12.75">
      <c r="A1346" s="1" t="s">
        <v>0</v>
      </c>
      <c r="B1346" s="2" t="s">
        <v>67</v>
      </c>
      <c r="C1346" s="2"/>
      <c r="D1346" s="1"/>
      <c r="E1346" s="1"/>
      <c r="F1346" s="1"/>
      <c r="G1346" s="1"/>
    </row>
    <row r="1347" spans="1:2" ht="12.75">
      <c r="A1347" t="s">
        <v>2</v>
      </c>
      <c r="B1347">
        <v>59.1</v>
      </c>
    </row>
    <row r="1349" spans="1:2" ht="13.5" thickBot="1">
      <c r="A1349" s="3"/>
      <c r="B1349" s="3"/>
    </row>
    <row r="1350" spans="1:7" ht="93.75" thickBot="1">
      <c r="A1350" s="4"/>
      <c r="B1350" s="5" t="s">
        <v>3</v>
      </c>
      <c r="C1350" s="5" t="s">
        <v>4</v>
      </c>
      <c r="D1350" s="6" t="s">
        <v>5</v>
      </c>
      <c r="E1350" s="7"/>
      <c r="F1350" s="8"/>
      <c r="G1350" s="5" t="s">
        <v>6</v>
      </c>
    </row>
    <row r="1351" spans="1:7" ht="15.75" thickBot="1">
      <c r="A1351" s="9" t="s">
        <v>7</v>
      </c>
      <c r="B1351" s="10">
        <v>0</v>
      </c>
      <c r="C1351" s="10">
        <v>8155.8</v>
      </c>
      <c r="D1351" s="6">
        <v>8155.8</v>
      </c>
      <c r="E1351" s="7"/>
      <c r="F1351" s="8"/>
      <c r="G1351" s="10">
        <f>B1351+C1351-D1351</f>
        <v>0</v>
      </c>
    </row>
    <row r="1352" spans="1:7" ht="15.75" thickBot="1">
      <c r="A1352" s="9" t="s">
        <v>8</v>
      </c>
      <c r="B1352" s="10"/>
      <c r="C1352" s="10"/>
      <c r="D1352" s="6"/>
      <c r="E1352" s="7"/>
      <c r="F1352" s="8"/>
      <c r="G1352" s="10">
        <f>B1352+C1352-D1352</f>
        <v>0</v>
      </c>
    </row>
    <row r="1353" spans="1:7" ht="31.5" thickBot="1">
      <c r="A1353" s="9" t="s">
        <v>9</v>
      </c>
      <c r="B1353" s="10">
        <v>0</v>
      </c>
      <c r="C1353" s="10">
        <v>0</v>
      </c>
      <c r="D1353" s="6">
        <v>0</v>
      </c>
      <c r="E1353" s="7"/>
      <c r="F1353" s="8"/>
      <c r="G1353" s="10">
        <f>B1353+C1353-D1353</f>
        <v>0</v>
      </c>
    </row>
    <row r="1354" spans="1:7" ht="15.75" thickBot="1">
      <c r="A1354" s="9" t="s">
        <v>10</v>
      </c>
      <c r="B1354" s="10"/>
      <c r="C1354" s="10"/>
      <c r="D1354" s="6"/>
      <c r="E1354" s="7"/>
      <c r="F1354" s="8"/>
      <c r="G1354" s="10">
        <f>B1354+C1354-D1354</f>
        <v>0</v>
      </c>
    </row>
    <row r="1355" spans="1:7" ht="15.75" thickBot="1">
      <c r="A1355" s="9" t="s">
        <v>11</v>
      </c>
      <c r="B1355" s="10"/>
      <c r="C1355" s="10"/>
      <c r="D1355" s="6"/>
      <c r="E1355" s="7"/>
      <c r="F1355" s="11"/>
      <c r="G1355" s="10">
        <f>B1355+C1355-F1355</f>
        <v>0</v>
      </c>
    </row>
    <row r="1356" spans="1:7" ht="15.75" thickBot="1">
      <c r="A1356" s="9" t="s">
        <v>12</v>
      </c>
      <c r="B1356" s="10">
        <v>0</v>
      </c>
      <c r="C1356" s="10">
        <v>0</v>
      </c>
      <c r="D1356" s="6">
        <v>0</v>
      </c>
      <c r="E1356" s="7"/>
      <c r="F1356" s="8"/>
      <c r="G1356" s="10">
        <f>B1356+C1356-D1356</f>
        <v>0</v>
      </c>
    </row>
    <row r="1357" spans="1:7" ht="15.75" thickBot="1">
      <c r="A1357" s="12" t="s">
        <v>13</v>
      </c>
      <c r="B1357" s="10">
        <v>0</v>
      </c>
      <c r="C1357" s="10">
        <v>0</v>
      </c>
      <c r="D1357" s="6">
        <v>0</v>
      </c>
      <c r="E1357" s="7"/>
      <c r="F1357" s="8"/>
      <c r="G1357" s="10">
        <f>B1357+C1357-D1357</f>
        <v>0</v>
      </c>
    </row>
    <row r="1358" spans="1:7" ht="15.75" thickBot="1">
      <c r="A1358" s="9" t="s">
        <v>14</v>
      </c>
      <c r="B1358" s="10">
        <f>B1351+B1352+B1353+B1354+B1356+B1357+B1355</f>
        <v>0</v>
      </c>
      <c r="C1358" s="10">
        <v>8155.8</v>
      </c>
      <c r="D1358" s="6">
        <f>D1351+D1353+D1357</f>
        <v>8155.8</v>
      </c>
      <c r="E1358" s="7"/>
      <c r="F1358" s="8"/>
      <c r="G1358" s="10">
        <f>B1358+C1358-D1358</f>
        <v>0</v>
      </c>
    </row>
    <row r="1359" spans="1:3" ht="15.75" thickBot="1">
      <c r="A1359" s="3" t="s">
        <v>15</v>
      </c>
      <c r="B1359" s="3"/>
      <c r="C1359" s="13">
        <v>-3326.11</v>
      </c>
    </row>
    <row r="1360" spans="1:3" ht="12.75">
      <c r="A1360" s="2" t="s">
        <v>16</v>
      </c>
      <c r="B1360" s="2"/>
      <c r="C1360">
        <f>D1351+C1359</f>
        <v>4829.6900000000005</v>
      </c>
    </row>
    <row r="1361" spans="1:7" ht="12.75">
      <c r="A1361" s="14"/>
      <c r="B1361" s="14"/>
      <c r="C1361" s="15"/>
      <c r="D1361" s="15"/>
      <c r="E1361" s="15"/>
      <c r="G1361" t="s">
        <v>17</v>
      </c>
    </row>
    <row r="1362" spans="1:7" ht="12.75">
      <c r="A1362" s="2" t="s">
        <v>18</v>
      </c>
      <c r="B1362" s="2"/>
      <c r="F1362" s="16">
        <v>2</v>
      </c>
      <c r="G1362" s="16">
        <f>D1358*F1362/100</f>
        <v>163.116</v>
      </c>
    </row>
    <row r="1363" spans="1:7" ht="12.75">
      <c r="A1363" s="17" t="s">
        <v>19</v>
      </c>
      <c r="B1363" s="17"/>
      <c r="C1363">
        <f>B1347</f>
        <v>59.1</v>
      </c>
      <c r="F1363" s="18">
        <v>2.96</v>
      </c>
      <c r="G1363" s="16">
        <f>C1363*F1363*12</f>
        <v>2099.232</v>
      </c>
    </row>
    <row r="1364" spans="1:7" ht="12.75">
      <c r="A1364" s="2" t="s">
        <v>18</v>
      </c>
      <c r="B1364" s="2"/>
      <c r="F1364" s="19"/>
      <c r="G1364" s="16"/>
    </row>
    <row r="1365" spans="1:7" ht="12.75">
      <c r="A1365" s="2" t="s">
        <v>20</v>
      </c>
      <c r="B1365" s="2"/>
      <c r="F1365" s="19"/>
      <c r="G1365" s="16"/>
    </row>
    <row r="1366" spans="1:7" ht="12.75">
      <c r="A1366" s="2" t="s">
        <v>21</v>
      </c>
      <c r="B1366" s="2"/>
      <c r="F1366" s="19"/>
      <c r="G1366" s="16"/>
    </row>
    <row r="1367" spans="1:7" ht="12.75">
      <c r="A1367" s="20" t="s">
        <v>22</v>
      </c>
      <c r="B1367" s="20"/>
      <c r="F1367" s="19"/>
      <c r="G1367" s="16"/>
    </row>
    <row r="1368" spans="1:7" ht="12.75">
      <c r="A1368" s="20" t="s">
        <v>23</v>
      </c>
      <c r="B1368" s="20"/>
      <c r="F1368" s="19"/>
      <c r="G1368" s="16"/>
    </row>
    <row r="1369" spans="1:7" ht="12.75">
      <c r="A1369" s="20" t="s">
        <v>24</v>
      </c>
      <c r="B1369" s="20"/>
      <c r="F1369" s="19"/>
      <c r="G1369" s="16"/>
    </row>
    <row r="1370" spans="1:7" ht="12.75">
      <c r="A1370" s="20" t="s">
        <v>14</v>
      </c>
      <c r="B1370" s="20"/>
      <c r="F1370" s="19"/>
      <c r="G1370" s="16"/>
    </row>
    <row r="1371" spans="1:6" ht="12.75">
      <c r="A1371" s="21" t="s">
        <v>25</v>
      </c>
      <c r="B1371" s="21"/>
      <c r="C1371" s="21"/>
      <c r="D1371" s="22"/>
      <c r="E1371" s="22"/>
      <c r="F1371" s="19"/>
    </row>
    <row r="1372" spans="1:7" ht="12.75">
      <c r="A1372" s="20" t="s">
        <v>26</v>
      </c>
      <c r="B1372" s="20"/>
      <c r="C1372">
        <f>B1347</f>
        <v>59.1</v>
      </c>
      <c r="F1372" s="19">
        <v>0.29</v>
      </c>
      <c r="G1372" s="16">
        <f>C1372*F1372*12</f>
        <v>205.668</v>
      </c>
    </row>
    <row r="1373" spans="1:7" ht="12.75">
      <c r="A1373" s="20" t="s">
        <v>27</v>
      </c>
      <c r="B1373" s="20"/>
      <c r="C1373">
        <f>B1347</f>
        <v>59.1</v>
      </c>
      <c r="F1373" s="19">
        <v>1.43</v>
      </c>
      <c r="G1373" s="16">
        <f>C1373*F1373*12</f>
        <v>1014.1560000000001</v>
      </c>
    </row>
    <row r="1374" spans="1:7" ht="12.75">
      <c r="A1374" s="20" t="s">
        <v>28</v>
      </c>
      <c r="B1374" s="20"/>
      <c r="C1374">
        <f>B1347</f>
        <v>59.1</v>
      </c>
      <c r="F1374" s="19">
        <v>0.42</v>
      </c>
      <c r="G1374" s="16">
        <f>C1374*F1374*12</f>
        <v>297.864</v>
      </c>
    </row>
    <row r="1375" spans="1:7" ht="12.75">
      <c r="A1375" s="20" t="s">
        <v>29</v>
      </c>
      <c r="B1375" s="20"/>
      <c r="F1375" s="19"/>
      <c r="G1375">
        <v>0</v>
      </c>
    </row>
    <row r="1376" spans="1:7" ht="12.75">
      <c r="A1376" s="20" t="s">
        <v>30</v>
      </c>
      <c r="B1376" s="20"/>
      <c r="C1376">
        <f>B1347</f>
        <v>59.1</v>
      </c>
      <c r="F1376">
        <v>2.54</v>
      </c>
      <c r="G1376" s="16">
        <v>968.1</v>
      </c>
    </row>
    <row r="1377" spans="1:7" ht="12.75">
      <c r="A1377" s="20" t="s">
        <v>23</v>
      </c>
      <c r="B1377" s="20"/>
      <c r="C1377">
        <f>B1347</f>
        <v>59.1</v>
      </c>
      <c r="F1377">
        <v>0.22</v>
      </c>
      <c r="G1377" s="16">
        <f>C1377*F1377*12</f>
        <v>156.024</v>
      </c>
    </row>
    <row r="1378" spans="1:7" ht="12.75">
      <c r="A1378" s="20" t="s">
        <v>31</v>
      </c>
      <c r="B1378" s="20"/>
      <c r="G1378">
        <v>0</v>
      </c>
    </row>
    <row r="1379" spans="1:7" ht="12.75">
      <c r="A1379" s="20" t="s">
        <v>32</v>
      </c>
      <c r="B1379" s="20"/>
      <c r="G1379" s="16">
        <f>D1358*1/100</f>
        <v>81.558</v>
      </c>
    </row>
    <row r="1380" spans="1:7" ht="12.75">
      <c r="A1380" s="20" t="s">
        <v>33</v>
      </c>
      <c r="B1380" s="20"/>
      <c r="G1380" s="16">
        <v>0</v>
      </c>
    </row>
    <row r="1381" spans="1:7" ht="12.75">
      <c r="A1381" s="23"/>
      <c r="B1381" s="23"/>
      <c r="G1381" s="16"/>
    </row>
    <row r="1382" spans="1:7" ht="12.75">
      <c r="A1382" s="20" t="s">
        <v>14</v>
      </c>
      <c r="B1382" s="20"/>
      <c r="G1382" s="16">
        <f>G1372+G1373+G1374+G1375+G1376+G1378+G1379+G1380</f>
        <v>2567.346</v>
      </c>
    </row>
    <row r="1384" spans="2:5" ht="12.75">
      <c r="B1384" s="16" t="s">
        <v>34</v>
      </c>
      <c r="C1384" s="16">
        <f>G1382+G1362+G1363</f>
        <v>4829.6939999999995</v>
      </c>
      <c r="D1384" s="16"/>
      <c r="E1384" s="16"/>
    </row>
    <row r="1385" spans="1:5" ht="12.75">
      <c r="A1385" s="2" t="s">
        <v>35</v>
      </c>
      <c r="B1385" s="2"/>
      <c r="C1385" s="16">
        <f>C1360-C1384</f>
        <v>-0.003999999998995918</v>
      </c>
      <c r="D1385" s="16"/>
      <c r="E1385" s="16"/>
    </row>
    <row r="1386" spans="1:2" ht="12.75">
      <c r="A1386" s="2"/>
      <c r="B1386" s="2"/>
    </row>
    <row r="1388" spans="1:7" ht="12.75">
      <c r="A1388" s="1" t="s">
        <v>0</v>
      </c>
      <c r="B1388" s="2" t="s">
        <v>68</v>
      </c>
      <c r="C1388" s="2"/>
      <c r="D1388" s="1"/>
      <c r="E1388" s="1"/>
      <c r="F1388" s="1"/>
      <c r="G1388" s="1"/>
    </row>
    <row r="1389" spans="1:2" ht="12.75">
      <c r="A1389" t="s">
        <v>2</v>
      </c>
      <c r="B1389">
        <v>309.2</v>
      </c>
    </row>
    <row r="1391" spans="1:2" ht="13.5" thickBot="1">
      <c r="A1391" s="3"/>
      <c r="B1391" s="3"/>
    </row>
    <row r="1392" spans="1:7" ht="93.75" thickBot="1">
      <c r="A1392" s="4"/>
      <c r="B1392" s="5" t="s">
        <v>3</v>
      </c>
      <c r="C1392" s="5" t="s">
        <v>4</v>
      </c>
      <c r="D1392" s="6" t="s">
        <v>5</v>
      </c>
      <c r="E1392" s="7"/>
      <c r="F1392" s="8"/>
      <c r="G1392" s="5" t="s">
        <v>6</v>
      </c>
    </row>
    <row r="1393" spans="1:7" ht="15.75" thickBot="1">
      <c r="A1393" s="9" t="s">
        <v>7</v>
      </c>
      <c r="B1393" s="10">
        <v>26034.52</v>
      </c>
      <c r="C1393" s="10">
        <v>42669.6</v>
      </c>
      <c r="D1393" s="6">
        <v>36203.49</v>
      </c>
      <c r="E1393" s="7"/>
      <c r="F1393" s="8"/>
      <c r="G1393" s="10">
        <f>B1393+C1393-D1393</f>
        <v>32500.629999999997</v>
      </c>
    </row>
    <row r="1394" spans="1:7" ht="15.75" thickBot="1">
      <c r="A1394" s="9" t="s">
        <v>8</v>
      </c>
      <c r="B1394" s="10"/>
      <c r="C1394" s="10"/>
      <c r="D1394" s="6"/>
      <c r="E1394" s="7"/>
      <c r="F1394" s="8"/>
      <c r="G1394" s="10">
        <f>B1394+C1394-D1394</f>
        <v>0</v>
      </c>
    </row>
    <row r="1395" spans="1:7" ht="31.5" thickBot="1">
      <c r="A1395" s="9" t="s">
        <v>9</v>
      </c>
      <c r="B1395" s="10">
        <v>444.06</v>
      </c>
      <c r="C1395" s="10">
        <v>9327.56</v>
      </c>
      <c r="D1395" s="6">
        <v>9103.29</v>
      </c>
      <c r="E1395" s="7"/>
      <c r="F1395" s="8"/>
      <c r="G1395" s="10">
        <f>B1395+C1395-D1395</f>
        <v>668.3299999999981</v>
      </c>
    </row>
    <row r="1396" spans="1:7" ht="15.75" thickBot="1">
      <c r="A1396" s="9" t="s">
        <v>10</v>
      </c>
      <c r="B1396" s="10"/>
      <c r="C1396" s="10"/>
      <c r="D1396" s="6"/>
      <c r="E1396" s="7"/>
      <c r="F1396" s="8"/>
      <c r="G1396" s="10">
        <f>B1396+C1396-D1396</f>
        <v>0</v>
      </c>
    </row>
    <row r="1397" spans="1:7" ht="15.75" thickBot="1">
      <c r="A1397" s="9" t="s">
        <v>11</v>
      </c>
      <c r="B1397" s="10"/>
      <c r="C1397" s="10"/>
      <c r="D1397" s="6"/>
      <c r="E1397" s="7"/>
      <c r="F1397" s="11"/>
      <c r="G1397" s="10">
        <f>B1397+C1397-F1397</f>
        <v>0</v>
      </c>
    </row>
    <row r="1398" spans="1:7" ht="15.75" thickBot="1">
      <c r="A1398" s="9" t="s">
        <v>12</v>
      </c>
      <c r="B1398" s="10">
        <v>0</v>
      </c>
      <c r="C1398" s="10">
        <v>0</v>
      </c>
      <c r="D1398" s="6">
        <v>0</v>
      </c>
      <c r="E1398" s="7"/>
      <c r="F1398" s="8"/>
      <c r="G1398" s="10">
        <f>B1398+C1398-D1398</f>
        <v>0</v>
      </c>
    </row>
    <row r="1399" spans="1:7" ht="15.75" thickBot="1">
      <c r="A1399" s="12" t="s">
        <v>13</v>
      </c>
      <c r="B1399" s="10">
        <v>0</v>
      </c>
      <c r="C1399" s="10">
        <v>0</v>
      </c>
      <c r="D1399" s="6">
        <v>0</v>
      </c>
      <c r="E1399" s="7"/>
      <c r="F1399" s="8"/>
      <c r="G1399" s="10">
        <f>B1399+C1399-D1399</f>
        <v>0</v>
      </c>
    </row>
    <row r="1400" spans="1:7" ht="15.75" thickBot="1">
      <c r="A1400" s="9" t="s">
        <v>14</v>
      </c>
      <c r="B1400" s="10">
        <f>B1393+B1394+B1395+B1396+B1398+B1399+B1397</f>
        <v>26478.58</v>
      </c>
      <c r="C1400" s="10">
        <f>C1393+C1395+C1399</f>
        <v>51997.159999999996</v>
      </c>
      <c r="D1400" s="6">
        <f>D1393+D1395+D1399</f>
        <v>45306.78</v>
      </c>
      <c r="E1400" s="7"/>
      <c r="F1400" s="8"/>
      <c r="G1400" s="10">
        <f>B1400+C1400-D1400</f>
        <v>33168.95999999999</v>
      </c>
    </row>
    <row r="1401" spans="1:3" ht="15.75" thickBot="1">
      <c r="A1401" s="3" t="s">
        <v>15</v>
      </c>
      <c r="B1401" s="3"/>
      <c r="C1401" s="13">
        <v>-68435.06</v>
      </c>
    </row>
    <row r="1402" spans="1:3" ht="12.75">
      <c r="A1402" s="2" t="s">
        <v>16</v>
      </c>
      <c r="B1402" s="2"/>
      <c r="C1402">
        <f>D1393+C1401</f>
        <v>-32231.57</v>
      </c>
    </row>
    <row r="1403" spans="1:7" ht="12.75">
      <c r="A1403" s="14"/>
      <c r="B1403" s="14"/>
      <c r="C1403" s="15"/>
      <c r="D1403" s="15"/>
      <c r="E1403" s="15"/>
      <c r="G1403" t="s">
        <v>17</v>
      </c>
    </row>
    <row r="1404" spans="1:7" ht="12.75">
      <c r="A1404" s="2" t="s">
        <v>18</v>
      </c>
      <c r="B1404" s="2"/>
      <c r="F1404" s="16">
        <v>2</v>
      </c>
      <c r="G1404" s="16">
        <f>D1400*F1404/100</f>
        <v>906.1356</v>
      </c>
    </row>
    <row r="1405" spans="1:7" ht="12.75">
      <c r="A1405" s="17" t="s">
        <v>19</v>
      </c>
      <c r="B1405" s="17"/>
      <c r="C1405">
        <f>B1389</f>
        <v>309.2</v>
      </c>
      <c r="F1405" s="18">
        <v>2.96</v>
      </c>
      <c r="G1405" s="16">
        <f>C1405*F1405*12</f>
        <v>10982.784</v>
      </c>
    </row>
    <row r="1406" spans="1:7" ht="12.75">
      <c r="A1406" s="2" t="s">
        <v>18</v>
      </c>
      <c r="B1406" s="2"/>
      <c r="F1406" s="19"/>
      <c r="G1406" s="16"/>
    </row>
    <row r="1407" spans="1:7" ht="12.75">
      <c r="A1407" s="2" t="s">
        <v>20</v>
      </c>
      <c r="B1407" s="2"/>
      <c r="F1407" s="19"/>
      <c r="G1407" s="16"/>
    </row>
    <row r="1408" spans="1:7" ht="12.75">
      <c r="A1408" s="2" t="s">
        <v>21</v>
      </c>
      <c r="B1408" s="2"/>
      <c r="F1408" s="19"/>
      <c r="G1408" s="16"/>
    </row>
    <row r="1409" spans="1:7" ht="12.75">
      <c r="A1409" s="20" t="s">
        <v>22</v>
      </c>
      <c r="B1409" s="20"/>
      <c r="F1409" s="19"/>
      <c r="G1409" s="16"/>
    </row>
    <row r="1410" spans="1:7" ht="12.75">
      <c r="A1410" s="20" t="s">
        <v>23</v>
      </c>
      <c r="B1410" s="20"/>
      <c r="F1410" s="19"/>
      <c r="G1410" s="16"/>
    </row>
    <row r="1411" spans="1:7" ht="12.75">
      <c r="A1411" s="20" t="s">
        <v>24</v>
      </c>
      <c r="B1411" s="20"/>
      <c r="F1411" s="19"/>
      <c r="G1411" s="16"/>
    </row>
    <row r="1412" spans="1:7" ht="12.75">
      <c r="A1412" s="20" t="s">
        <v>14</v>
      </c>
      <c r="B1412" s="20"/>
      <c r="F1412" s="19"/>
      <c r="G1412" s="16"/>
    </row>
    <row r="1413" spans="1:6" ht="12.75">
      <c r="A1413" s="21" t="s">
        <v>25</v>
      </c>
      <c r="B1413" s="21"/>
      <c r="C1413" s="21"/>
      <c r="D1413" s="22"/>
      <c r="E1413" s="22"/>
      <c r="F1413" s="19"/>
    </row>
    <row r="1414" spans="1:7" ht="12.75">
      <c r="A1414" s="20" t="s">
        <v>26</v>
      </c>
      <c r="B1414" s="20"/>
      <c r="C1414">
        <f>B1389</f>
        <v>309.2</v>
      </c>
      <c r="F1414" s="19">
        <v>0.29</v>
      </c>
      <c r="G1414" s="16">
        <f>C1414*F1414*12</f>
        <v>1076.0159999999998</v>
      </c>
    </row>
    <row r="1415" spans="1:7" ht="12.75">
      <c r="A1415" s="20" t="s">
        <v>27</v>
      </c>
      <c r="B1415" s="20"/>
      <c r="C1415">
        <f>B1389</f>
        <v>309.2</v>
      </c>
      <c r="F1415" s="19">
        <v>1.43</v>
      </c>
      <c r="G1415" s="16">
        <f>C1415*F1415*12</f>
        <v>5305.871999999999</v>
      </c>
    </row>
    <row r="1416" spans="1:7" ht="12.75">
      <c r="A1416" s="20" t="s">
        <v>28</v>
      </c>
      <c r="B1416" s="20"/>
      <c r="C1416">
        <f>B1389</f>
        <v>309.2</v>
      </c>
      <c r="F1416" s="19">
        <v>0.42</v>
      </c>
      <c r="G1416" s="16">
        <f>C1416*F1416*12</f>
        <v>1558.368</v>
      </c>
    </row>
    <row r="1417" spans="1:7" ht="12.75">
      <c r="A1417" s="20" t="s">
        <v>29</v>
      </c>
      <c r="B1417" s="20"/>
      <c r="F1417" s="19"/>
      <c r="G1417">
        <v>1535.36</v>
      </c>
    </row>
    <row r="1418" spans="1:7" ht="12.75">
      <c r="A1418" s="20" t="s">
        <v>30</v>
      </c>
      <c r="B1418" s="20"/>
      <c r="C1418">
        <f>B1389</f>
        <v>309.2</v>
      </c>
      <c r="F1418">
        <v>2.54</v>
      </c>
      <c r="G1418" s="16">
        <f>C1418*F1418*12</f>
        <v>9424.416</v>
      </c>
    </row>
    <row r="1419" spans="1:7" ht="12.75">
      <c r="A1419" s="20" t="s">
        <v>23</v>
      </c>
      <c r="B1419" s="20"/>
      <c r="C1419">
        <f>B1389</f>
        <v>309.2</v>
      </c>
      <c r="F1419">
        <v>0.22</v>
      </c>
      <c r="G1419" s="16">
        <f>C1419*F1419*12</f>
        <v>816.288</v>
      </c>
    </row>
    <row r="1420" spans="1:7" ht="12.75">
      <c r="A1420" s="20" t="s">
        <v>31</v>
      </c>
      <c r="B1420" s="20"/>
      <c r="G1420">
        <v>0</v>
      </c>
    </row>
    <row r="1421" spans="1:7" ht="12.75">
      <c r="A1421" s="20" t="s">
        <v>32</v>
      </c>
      <c r="B1421" s="20"/>
      <c r="G1421" s="16">
        <f>D1400*1/100</f>
        <v>453.0678</v>
      </c>
    </row>
    <row r="1422" spans="1:7" ht="12.75">
      <c r="A1422" s="20" t="s">
        <v>33</v>
      </c>
      <c r="B1422" s="20"/>
      <c r="G1422" s="16">
        <v>0</v>
      </c>
    </row>
    <row r="1423" spans="1:7" ht="12.75">
      <c r="A1423" s="23"/>
      <c r="B1423" s="23"/>
      <c r="G1423" s="16"/>
    </row>
    <row r="1424" spans="1:7" ht="12.75">
      <c r="A1424" s="20" t="s">
        <v>14</v>
      </c>
      <c r="B1424" s="20"/>
      <c r="G1424" s="16">
        <f>G1414+G1415+G1416+G1417+G1418+G1420+G1421+G1422</f>
        <v>19353.0998</v>
      </c>
    </row>
    <row r="1426" spans="2:5" ht="12.75">
      <c r="B1426" s="16" t="s">
        <v>34</v>
      </c>
      <c r="C1426" s="16">
        <f>G1424+G1404+G1405</f>
        <v>31242.0194</v>
      </c>
      <c r="D1426" s="16"/>
      <c r="E1426" s="16"/>
    </row>
    <row r="1427" spans="1:5" ht="12.75">
      <c r="A1427" s="2" t="s">
        <v>35</v>
      </c>
      <c r="B1427" s="2"/>
      <c r="C1427" s="16">
        <f>C1402-C1426</f>
        <v>-63473.5894</v>
      </c>
      <c r="D1427" s="16"/>
      <c r="E1427" s="16"/>
    </row>
    <row r="1428" spans="1:2" ht="12.75">
      <c r="A1428" s="2"/>
      <c r="B1428" s="2"/>
    </row>
    <row r="1430" spans="1:7" ht="12.75">
      <c r="A1430" s="1" t="s">
        <v>0</v>
      </c>
      <c r="B1430" s="2" t="s">
        <v>69</v>
      </c>
      <c r="C1430" s="2"/>
      <c r="D1430" s="1"/>
      <c r="E1430" s="1"/>
      <c r="F1430" s="1"/>
      <c r="G1430" s="1"/>
    </row>
    <row r="1431" spans="1:2" ht="12.75">
      <c r="A1431" t="s">
        <v>2</v>
      </c>
      <c r="B1431">
        <v>309</v>
      </c>
    </row>
    <row r="1433" spans="1:2" ht="13.5" thickBot="1">
      <c r="A1433" s="3"/>
      <c r="B1433" s="3"/>
    </row>
    <row r="1434" spans="1:7" ht="93.75" thickBot="1">
      <c r="A1434" s="4"/>
      <c r="B1434" s="5" t="s">
        <v>3</v>
      </c>
      <c r="C1434" s="5" t="s">
        <v>4</v>
      </c>
      <c r="D1434" s="6" t="s">
        <v>5</v>
      </c>
      <c r="E1434" s="7"/>
      <c r="F1434" s="8"/>
      <c r="G1434" s="5" t="s">
        <v>6</v>
      </c>
    </row>
    <row r="1435" spans="1:7" ht="15.75" thickBot="1">
      <c r="A1435" s="9" t="s">
        <v>7</v>
      </c>
      <c r="B1435" s="10">
        <v>1150.29</v>
      </c>
      <c r="C1435" s="10">
        <v>42654.3</v>
      </c>
      <c r="D1435" s="6">
        <v>42859.69</v>
      </c>
      <c r="E1435" s="7"/>
      <c r="F1435" s="8"/>
      <c r="G1435" s="10">
        <f>B1435+C1435-D1435</f>
        <v>944.9000000000015</v>
      </c>
    </row>
    <row r="1436" spans="1:7" ht="15.75" thickBot="1">
      <c r="A1436" s="9" t="s">
        <v>8</v>
      </c>
      <c r="B1436" s="10"/>
      <c r="C1436" s="10"/>
      <c r="D1436" s="6"/>
      <c r="E1436" s="7"/>
      <c r="F1436" s="8"/>
      <c r="G1436" s="10">
        <f>B1436+C1436-D1436</f>
        <v>0</v>
      </c>
    </row>
    <row r="1437" spans="1:7" ht="31.5" thickBot="1">
      <c r="A1437" s="9" t="s">
        <v>9</v>
      </c>
      <c r="B1437" s="10">
        <v>244.66</v>
      </c>
      <c r="C1437" s="10">
        <v>10337.19</v>
      </c>
      <c r="D1437" s="6">
        <v>10329.4</v>
      </c>
      <c r="E1437" s="7"/>
      <c r="F1437" s="8"/>
      <c r="G1437" s="10">
        <f>B1437+C1437-D1437</f>
        <v>252.45000000000073</v>
      </c>
    </row>
    <row r="1438" spans="1:7" ht="15.75" thickBot="1">
      <c r="A1438" s="9" t="s">
        <v>10</v>
      </c>
      <c r="B1438" s="10"/>
      <c r="C1438" s="10"/>
      <c r="D1438" s="6"/>
      <c r="E1438" s="7"/>
      <c r="F1438" s="8"/>
      <c r="G1438" s="10">
        <f>B1438+C1438-D1438</f>
        <v>0</v>
      </c>
    </row>
    <row r="1439" spans="1:7" ht="15.75" thickBot="1">
      <c r="A1439" s="9" t="s">
        <v>11</v>
      </c>
      <c r="B1439" s="10"/>
      <c r="C1439" s="10"/>
      <c r="D1439" s="6"/>
      <c r="E1439" s="7"/>
      <c r="F1439" s="11"/>
      <c r="G1439" s="10">
        <f>B1439+C1439-F1439</f>
        <v>0</v>
      </c>
    </row>
    <row r="1440" spans="1:7" ht="15.75" thickBot="1">
      <c r="A1440" s="9" t="s">
        <v>12</v>
      </c>
      <c r="B1440" s="10">
        <v>0</v>
      </c>
      <c r="C1440" s="10">
        <v>0</v>
      </c>
      <c r="D1440" s="6">
        <v>0</v>
      </c>
      <c r="E1440" s="7"/>
      <c r="F1440" s="8"/>
      <c r="G1440" s="10">
        <f>B1440+C1440-D1440</f>
        <v>0</v>
      </c>
    </row>
    <row r="1441" spans="1:7" ht="15.75" thickBot="1">
      <c r="A1441" s="12" t="s">
        <v>13</v>
      </c>
      <c r="B1441" s="10">
        <v>0</v>
      </c>
      <c r="C1441" s="10">
        <v>0</v>
      </c>
      <c r="D1441" s="6">
        <v>0</v>
      </c>
      <c r="E1441" s="7"/>
      <c r="F1441" s="8"/>
      <c r="G1441" s="10">
        <f>B1441+C1441-D1441</f>
        <v>0</v>
      </c>
    </row>
    <row r="1442" spans="1:7" ht="15.75" thickBot="1">
      <c r="A1442" s="9" t="s">
        <v>14</v>
      </c>
      <c r="B1442" s="10">
        <f>B1435+B1436+B1437+B1438+B1440+B1441+B1439</f>
        <v>1394.95</v>
      </c>
      <c r="C1442" s="10">
        <f>C1435+C1437+C1441</f>
        <v>52991.490000000005</v>
      </c>
      <c r="D1442" s="6">
        <f>D1435+D1437+D1441</f>
        <v>53189.090000000004</v>
      </c>
      <c r="E1442" s="7"/>
      <c r="F1442" s="8"/>
      <c r="G1442" s="10">
        <f>B1442+C1442-D1442</f>
        <v>1197.3499999999985</v>
      </c>
    </row>
    <row r="1443" spans="1:3" ht="15.75" thickBot="1">
      <c r="A1443" s="3" t="s">
        <v>15</v>
      </c>
      <c r="B1443" s="3"/>
      <c r="C1443" s="13">
        <v>-9063.33</v>
      </c>
    </row>
    <row r="1444" spans="1:3" ht="12.75">
      <c r="A1444" s="2" t="s">
        <v>16</v>
      </c>
      <c r="B1444" s="2"/>
      <c r="C1444">
        <f>D1435+C1443</f>
        <v>33796.36</v>
      </c>
    </row>
    <row r="1445" spans="1:7" ht="12.75">
      <c r="A1445" s="14"/>
      <c r="B1445" s="14"/>
      <c r="C1445" s="15"/>
      <c r="D1445" s="15"/>
      <c r="E1445" s="15"/>
      <c r="G1445" t="s">
        <v>17</v>
      </c>
    </row>
    <row r="1446" spans="1:7" ht="12.75">
      <c r="A1446" s="2" t="s">
        <v>18</v>
      </c>
      <c r="B1446" s="2"/>
      <c r="F1446" s="16">
        <v>2</v>
      </c>
      <c r="G1446" s="16">
        <f>D1442*F1446/100</f>
        <v>1063.7818</v>
      </c>
    </row>
    <row r="1447" spans="1:7" ht="12.75">
      <c r="A1447" s="17" t="s">
        <v>19</v>
      </c>
      <c r="B1447" s="17"/>
      <c r="C1447">
        <f>B1431</f>
        <v>309</v>
      </c>
      <c r="F1447" s="18">
        <v>2.96</v>
      </c>
      <c r="G1447" s="16">
        <f>C1447*F1447*12</f>
        <v>10975.68</v>
      </c>
    </row>
    <row r="1448" spans="1:7" ht="12.75">
      <c r="A1448" s="2" t="s">
        <v>18</v>
      </c>
      <c r="B1448" s="2"/>
      <c r="F1448" s="19"/>
      <c r="G1448" s="16"/>
    </row>
    <row r="1449" spans="1:7" ht="12.75">
      <c r="A1449" s="2" t="s">
        <v>20</v>
      </c>
      <c r="B1449" s="2"/>
      <c r="F1449" s="19"/>
      <c r="G1449" s="16"/>
    </row>
    <row r="1450" spans="1:7" ht="12.75">
      <c r="A1450" s="2" t="s">
        <v>21</v>
      </c>
      <c r="B1450" s="2"/>
      <c r="F1450" s="19"/>
      <c r="G1450" s="16"/>
    </row>
    <row r="1451" spans="1:7" ht="12.75">
      <c r="A1451" s="20" t="s">
        <v>22</v>
      </c>
      <c r="B1451" s="20"/>
      <c r="F1451" s="19"/>
      <c r="G1451" s="16"/>
    </row>
    <row r="1452" spans="1:7" ht="12.75">
      <c r="A1452" s="20" t="s">
        <v>23</v>
      </c>
      <c r="B1452" s="20"/>
      <c r="F1452" s="19"/>
      <c r="G1452" s="16"/>
    </row>
    <row r="1453" spans="1:7" ht="12.75">
      <c r="A1453" s="20" t="s">
        <v>24</v>
      </c>
      <c r="B1453" s="20"/>
      <c r="F1453" s="19"/>
      <c r="G1453" s="16"/>
    </row>
    <row r="1454" spans="1:7" ht="12.75">
      <c r="A1454" s="20" t="s">
        <v>14</v>
      </c>
      <c r="B1454" s="20"/>
      <c r="F1454" s="19"/>
      <c r="G1454" s="16"/>
    </row>
    <row r="1455" spans="1:6" ht="12.75">
      <c r="A1455" s="21" t="s">
        <v>25</v>
      </c>
      <c r="B1455" s="21"/>
      <c r="C1455" s="21"/>
      <c r="D1455" s="22"/>
      <c r="E1455" s="22"/>
      <c r="F1455" s="19"/>
    </row>
    <row r="1456" spans="1:7" ht="12.75">
      <c r="A1456" s="20" t="s">
        <v>26</v>
      </c>
      <c r="B1456" s="20"/>
      <c r="C1456">
        <f>B1431</f>
        <v>309</v>
      </c>
      <c r="F1456" s="19">
        <v>0.29</v>
      </c>
      <c r="G1456" s="16">
        <f>C1456*F1456*12</f>
        <v>1075.32</v>
      </c>
    </row>
    <row r="1457" spans="1:7" ht="12.75">
      <c r="A1457" s="20" t="s">
        <v>27</v>
      </c>
      <c r="B1457" s="20"/>
      <c r="C1457">
        <f>B1431</f>
        <v>309</v>
      </c>
      <c r="F1457" s="19">
        <v>1.43</v>
      </c>
      <c r="G1457" s="16">
        <f>C1457*F1457*12</f>
        <v>5302.4400000000005</v>
      </c>
    </row>
    <row r="1458" spans="1:7" ht="12.75">
      <c r="A1458" s="20" t="s">
        <v>28</v>
      </c>
      <c r="B1458" s="20"/>
      <c r="C1458">
        <f>B1431</f>
        <v>309</v>
      </c>
      <c r="F1458" s="19">
        <v>0.42</v>
      </c>
      <c r="G1458" s="16">
        <f>C1458*F1458*12</f>
        <v>1557.3600000000001</v>
      </c>
    </row>
    <row r="1459" spans="1:7" ht="12.75">
      <c r="A1459" s="20" t="s">
        <v>29</v>
      </c>
      <c r="B1459" s="20"/>
      <c r="F1459" s="19"/>
      <c r="G1459">
        <v>3339.72</v>
      </c>
    </row>
    <row r="1460" spans="1:7" ht="12.75">
      <c r="A1460" s="20" t="s">
        <v>30</v>
      </c>
      <c r="B1460" s="20"/>
      <c r="C1460">
        <f>B1431</f>
        <v>309</v>
      </c>
      <c r="F1460">
        <v>2.54</v>
      </c>
      <c r="G1460" s="16">
        <f>C1460*F1460*12</f>
        <v>9418.32</v>
      </c>
    </row>
    <row r="1461" spans="1:7" ht="12.75">
      <c r="A1461" s="20" t="s">
        <v>23</v>
      </c>
      <c r="B1461" s="20"/>
      <c r="C1461">
        <f>B1431</f>
        <v>309</v>
      </c>
      <c r="F1461">
        <v>0.22</v>
      </c>
      <c r="G1461" s="16">
        <f>C1461*F1461*12</f>
        <v>815.76</v>
      </c>
    </row>
    <row r="1462" spans="1:7" ht="12.75">
      <c r="A1462" s="20" t="s">
        <v>31</v>
      </c>
      <c r="B1462" s="20"/>
      <c r="G1462">
        <v>11570.46</v>
      </c>
    </row>
    <row r="1463" spans="1:7" ht="12.75">
      <c r="A1463" s="20" t="s">
        <v>32</v>
      </c>
      <c r="B1463" s="20"/>
      <c r="G1463" s="16">
        <f>D1442*1/100</f>
        <v>531.8909</v>
      </c>
    </row>
    <row r="1464" spans="1:7" ht="12.75">
      <c r="A1464" s="20" t="s">
        <v>33</v>
      </c>
      <c r="B1464" s="20"/>
      <c r="G1464" s="16">
        <v>0</v>
      </c>
    </row>
    <row r="1465" spans="1:7" ht="12.75">
      <c r="A1465" s="23"/>
      <c r="B1465" s="23"/>
      <c r="G1465" s="16"/>
    </row>
    <row r="1466" spans="1:7" ht="12.75">
      <c r="A1466" s="20" t="s">
        <v>14</v>
      </c>
      <c r="B1466" s="20"/>
      <c r="G1466" s="16">
        <f>G1456+G1457+G1458+G1459+G1460+G1462+G1463+G1464</f>
        <v>32795.5109</v>
      </c>
    </row>
    <row r="1468" spans="2:5" ht="12.75">
      <c r="B1468" s="16" t="s">
        <v>34</v>
      </c>
      <c r="C1468" s="16">
        <f>G1466+G1446+G1447</f>
        <v>44834.9727</v>
      </c>
      <c r="D1468" s="16"/>
      <c r="E1468" s="16"/>
    </row>
    <row r="1469" spans="1:5" ht="12.75">
      <c r="A1469" s="2" t="s">
        <v>35</v>
      </c>
      <c r="B1469" s="2"/>
      <c r="C1469" s="16">
        <f>C1444-C1468</f>
        <v>-11038.612699999998</v>
      </c>
      <c r="D1469" s="16"/>
      <c r="E1469" s="16"/>
    </row>
    <row r="1470" spans="1:2" ht="12.75">
      <c r="A1470" s="2"/>
      <c r="B1470" s="2"/>
    </row>
    <row r="1472" spans="1:7" ht="12.75">
      <c r="A1472" s="1" t="s">
        <v>0</v>
      </c>
      <c r="B1472" s="2" t="s">
        <v>70</v>
      </c>
      <c r="C1472" s="2"/>
      <c r="D1472" s="1"/>
      <c r="E1472" s="1"/>
      <c r="F1472" s="1"/>
      <c r="G1472" s="1"/>
    </row>
    <row r="1473" spans="1:2" ht="12.75">
      <c r="A1473" t="s">
        <v>2</v>
      </c>
      <c r="B1473">
        <v>310.85</v>
      </c>
    </row>
    <row r="1475" spans="1:2" ht="13.5" thickBot="1">
      <c r="A1475" s="3"/>
      <c r="B1475" s="3"/>
    </row>
    <row r="1476" spans="1:7" ht="93.75" thickBot="1">
      <c r="A1476" s="4"/>
      <c r="B1476" s="5" t="s">
        <v>3</v>
      </c>
      <c r="C1476" s="5" t="s">
        <v>4</v>
      </c>
      <c r="D1476" s="6" t="s">
        <v>5</v>
      </c>
      <c r="E1476" s="7"/>
      <c r="F1476" s="8"/>
      <c r="G1476" s="5" t="s">
        <v>6</v>
      </c>
    </row>
    <row r="1477" spans="1:7" ht="15.75" thickBot="1">
      <c r="A1477" s="9" t="s">
        <v>7</v>
      </c>
      <c r="B1477" s="10">
        <v>8765.18</v>
      </c>
      <c r="C1477" s="10">
        <v>42897.6</v>
      </c>
      <c r="D1477" s="6">
        <v>36716.88</v>
      </c>
      <c r="E1477" s="7"/>
      <c r="F1477" s="8"/>
      <c r="G1477" s="10">
        <f>B1477+C1477-D1477</f>
        <v>14945.900000000001</v>
      </c>
    </row>
    <row r="1478" spans="1:7" ht="15.75" thickBot="1">
      <c r="A1478" s="9" t="s">
        <v>8</v>
      </c>
      <c r="B1478" s="10"/>
      <c r="C1478" s="10"/>
      <c r="D1478" s="6"/>
      <c r="E1478" s="7"/>
      <c r="F1478" s="8"/>
      <c r="G1478" s="10">
        <f>B1478+C1478-D1478</f>
        <v>0</v>
      </c>
    </row>
    <row r="1479" spans="1:7" ht="31.5" thickBot="1">
      <c r="A1479" s="9" t="s">
        <v>9</v>
      </c>
      <c r="B1479" s="10">
        <v>893.68</v>
      </c>
      <c r="C1479" s="10">
        <v>10545.61</v>
      </c>
      <c r="D1479" s="6">
        <v>10357.62</v>
      </c>
      <c r="E1479" s="7"/>
      <c r="F1479" s="8"/>
      <c r="G1479" s="10">
        <f>B1479+C1479-D1479</f>
        <v>1081.67</v>
      </c>
    </row>
    <row r="1480" spans="1:7" ht="15.75" thickBot="1">
      <c r="A1480" s="9" t="s">
        <v>10</v>
      </c>
      <c r="B1480" s="10"/>
      <c r="C1480" s="10"/>
      <c r="D1480" s="6"/>
      <c r="E1480" s="7"/>
      <c r="F1480" s="8"/>
      <c r="G1480" s="10">
        <f>B1480+C1480-D1480</f>
        <v>0</v>
      </c>
    </row>
    <row r="1481" spans="1:7" ht="15.75" thickBot="1">
      <c r="A1481" s="9" t="s">
        <v>11</v>
      </c>
      <c r="B1481" s="10"/>
      <c r="C1481" s="10"/>
      <c r="D1481" s="6"/>
      <c r="E1481" s="7"/>
      <c r="F1481" s="11"/>
      <c r="G1481" s="10">
        <f>B1481+C1481-F1481</f>
        <v>0</v>
      </c>
    </row>
    <row r="1482" spans="1:7" ht="15.75" thickBot="1">
      <c r="A1482" s="9" t="s">
        <v>12</v>
      </c>
      <c r="B1482" s="10">
        <v>0</v>
      </c>
      <c r="C1482" s="10">
        <v>0</v>
      </c>
      <c r="D1482" s="6">
        <v>0</v>
      </c>
      <c r="E1482" s="7"/>
      <c r="F1482" s="8"/>
      <c r="G1482" s="10">
        <f>B1482+C1482-D1482</f>
        <v>0</v>
      </c>
    </row>
    <row r="1483" spans="1:7" ht="15.75" thickBot="1">
      <c r="A1483" s="12" t="s">
        <v>13</v>
      </c>
      <c r="B1483" s="10">
        <v>0</v>
      </c>
      <c r="C1483" s="10">
        <v>0</v>
      </c>
      <c r="D1483" s="6">
        <v>0</v>
      </c>
      <c r="E1483" s="7"/>
      <c r="F1483" s="8"/>
      <c r="G1483" s="10">
        <f>B1483+C1483-D1483</f>
        <v>0</v>
      </c>
    </row>
    <row r="1484" spans="1:7" ht="15.75" thickBot="1">
      <c r="A1484" s="9" t="s">
        <v>14</v>
      </c>
      <c r="B1484" s="10">
        <f>B1477+B1478+B1479+B1480+B1482+B1483+B1481</f>
        <v>9658.86</v>
      </c>
      <c r="C1484" s="10">
        <f>C1477+C1479+C1483</f>
        <v>53443.21</v>
      </c>
      <c r="D1484" s="6">
        <f>D1477+D1479+D1483</f>
        <v>47074.5</v>
      </c>
      <c r="E1484" s="7"/>
      <c r="F1484" s="8"/>
      <c r="G1484" s="10">
        <f>B1484+C1484-D1484</f>
        <v>16027.57</v>
      </c>
    </row>
    <row r="1485" spans="1:3" ht="15.75" thickBot="1">
      <c r="A1485" s="3" t="s">
        <v>15</v>
      </c>
      <c r="B1485" s="3"/>
      <c r="C1485" s="13">
        <v>-77115.39</v>
      </c>
    </row>
    <row r="1486" spans="1:3" ht="12.75">
      <c r="A1486" s="2" t="s">
        <v>16</v>
      </c>
      <c r="B1486" s="2"/>
      <c r="C1486">
        <f>D1477+C1485</f>
        <v>-40398.51</v>
      </c>
    </row>
    <row r="1487" spans="1:7" ht="12.75">
      <c r="A1487" s="14"/>
      <c r="B1487" s="14"/>
      <c r="C1487" s="15"/>
      <c r="D1487" s="15"/>
      <c r="E1487" s="15"/>
      <c r="G1487" t="s">
        <v>17</v>
      </c>
    </row>
    <row r="1488" spans="1:7" ht="12.75">
      <c r="A1488" s="2" t="s">
        <v>18</v>
      </c>
      <c r="B1488" s="2"/>
      <c r="F1488" s="16">
        <v>2</v>
      </c>
      <c r="G1488" s="16">
        <f>D1484*F1488/100</f>
        <v>941.49</v>
      </c>
    </row>
    <row r="1489" spans="1:7" ht="12.75">
      <c r="A1489" s="17" t="s">
        <v>19</v>
      </c>
      <c r="B1489" s="17"/>
      <c r="C1489">
        <f>B1473</f>
        <v>310.85</v>
      </c>
      <c r="F1489" s="18">
        <v>2.96</v>
      </c>
      <c r="G1489" s="16">
        <f>C1489*F1489*12</f>
        <v>11041.392000000002</v>
      </c>
    </row>
    <row r="1490" spans="1:7" ht="12.75">
      <c r="A1490" s="2" t="s">
        <v>18</v>
      </c>
      <c r="B1490" s="2"/>
      <c r="F1490" s="19"/>
      <c r="G1490" s="16"/>
    </row>
    <row r="1491" spans="1:7" ht="12.75">
      <c r="A1491" s="2" t="s">
        <v>20</v>
      </c>
      <c r="B1491" s="2"/>
      <c r="F1491" s="19"/>
      <c r="G1491" s="16"/>
    </row>
    <row r="1492" spans="1:7" ht="12.75">
      <c r="A1492" s="2" t="s">
        <v>21</v>
      </c>
      <c r="B1492" s="2"/>
      <c r="F1492" s="19"/>
      <c r="G1492" s="16"/>
    </row>
    <row r="1493" spans="1:7" ht="12.75">
      <c r="A1493" s="20" t="s">
        <v>22</v>
      </c>
      <c r="B1493" s="20"/>
      <c r="F1493" s="19"/>
      <c r="G1493" s="16"/>
    </row>
    <row r="1494" spans="1:7" ht="12.75">
      <c r="A1494" s="20" t="s">
        <v>23</v>
      </c>
      <c r="B1494" s="20"/>
      <c r="F1494" s="19"/>
      <c r="G1494" s="16"/>
    </row>
    <row r="1495" spans="1:7" ht="12.75">
      <c r="A1495" s="20" t="s">
        <v>24</v>
      </c>
      <c r="B1495" s="20"/>
      <c r="F1495" s="19"/>
      <c r="G1495" s="16"/>
    </row>
    <row r="1496" spans="1:7" ht="12.75">
      <c r="A1496" s="20" t="s">
        <v>14</v>
      </c>
      <c r="B1496" s="20"/>
      <c r="F1496" s="19"/>
      <c r="G1496" s="16"/>
    </row>
    <row r="1497" spans="1:6" ht="12.75">
      <c r="A1497" s="21" t="s">
        <v>25</v>
      </c>
      <c r="B1497" s="21"/>
      <c r="C1497" s="21"/>
      <c r="D1497" s="22"/>
      <c r="E1497" s="22"/>
      <c r="F1497" s="19"/>
    </row>
    <row r="1498" spans="1:7" ht="12.75">
      <c r="A1498" s="20" t="s">
        <v>26</v>
      </c>
      <c r="B1498" s="20"/>
      <c r="C1498">
        <f>B1473</f>
        <v>310.85</v>
      </c>
      <c r="F1498" s="19">
        <v>0.29</v>
      </c>
      <c r="G1498" s="16">
        <f>C1498*F1498*12</f>
        <v>1081.758</v>
      </c>
    </row>
    <row r="1499" spans="1:7" ht="12.75">
      <c r="A1499" s="20" t="s">
        <v>27</v>
      </c>
      <c r="B1499" s="20"/>
      <c r="C1499">
        <f>B1473</f>
        <v>310.85</v>
      </c>
      <c r="F1499" s="19">
        <v>1.43</v>
      </c>
      <c r="G1499" s="16">
        <f>C1499*F1499*12</f>
        <v>5334.186000000001</v>
      </c>
    </row>
    <row r="1500" spans="1:7" ht="12.75">
      <c r="A1500" s="20" t="s">
        <v>28</v>
      </c>
      <c r="B1500" s="20"/>
      <c r="C1500">
        <f>B1473</f>
        <v>310.85</v>
      </c>
      <c r="F1500" s="19">
        <v>0.42</v>
      </c>
      <c r="G1500" s="16">
        <f>C1500*F1500*12</f>
        <v>1566.6840000000002</v>
      </c>
    </row>
    <row r="1501" spans="1:7" ht="12.75">
      <c r="A1501" s="20" t="s">
        <v>29</v>
      </c>
      <c r="B1501" s="20"/>
      <c r="F1501" s="19"/>
      <c r="G1501">
        <v>6936.44</v>
      </c>
    </row>
    <row r="1502" spans="1:7" ht="12.75">
      <c r="A1502" s="20" t="s">
        <v>30</v>
      </c>
      <c r="B1502" s="20"/>
      <c r="C1502">
        <f>B1473</f>
        <v>310.85</v>
      </c>
      <c r="F1502">
        <v>2.54</v>
      </c>
      <c r="G1502" s="16">
        <f>C1502*F1502*12</f>
        <v>9474.708</v>
      </c>
    </row>
    <row r="1503" spans="1:7" ht="12.75">
      <c r="A1503" s="20" t="s">
        <v>23</v>
      </c>
      <c r="B1503" s="20"/>
      <c r="C1503">
        <f>B1473</f>
        <v>310.85</v>
      </c>
      <c r="F1503">
        <v>0.22</v>
      </c>
      <c r="G1503" s="16">
        <f>C1503*F1503*12</f>
        <v>820.644</v>
      </c>
    </row>
    <row r="1504" spans="1:7" ht="12.75">
      <c r="A1504" s="20" t="s">
        <v>31</v>
      </c>
      <c r="B1504" s="20"/>
      <c r="G1504">
        <v>0</v>
      </c>
    </row>
    <row r="1505" spans="1:7" ht="12.75">
      <c r="A1505" s="20" t="s">
        <v>32</v>
      </c>
      <c r="B1505" s="20"/>
      <c r="G1505" s="16">
        <f>D1484*1/100</f>
        <v>470.745</v>
      </c>
    </row>
    <row r="1506" spans="1:7" ht="12.75">
      <c r="A1506" s="20" t="s">
        <v>33</v>
      </c>
      <c r="B1506" s="20"/>
      <c r="G1506" s="16">
        <v>0</v>
      </c>
    </row>
    <row r="1507" spans="1:7" ht="12.75">
      <c r="A1507" s="23"/>
      <c r="B1507" s="23"/>
      <c r="G1507" s="16"/>
    </row>
    <row r="1508" spans="1:7" ht="12.75">
      <c r="A1508" s="20" t="s">
        <v>14</v>
      </c>
      <c r="B1508" s="20"/>
      <c r="G1508" s="16">
        <f>G1498+G1499+G1500+G1501+G1502+G1504+G1505+G1506</f>
        <v>24864.520999999997</v>
      </c>
    </row>
    <row r="1510" spans="2:5" ht="12.75">
      <c r="B1510" s="16" t="s">
        <v>34</v>
      </c>
      <c r="C1510" s="16">
        <f>G1508+G1488+G1489</f>
        <v>36847.403</v>
      </c>
      <c r="D1510" s="16"/>
      <c r="E1510" s="16"/>
    </row>
    <row r="1511" spans="1:5" ht="12.75">
      <c r="A1511" s="2" t="s">
        <v>35</v>
      </c>
      <c r="B1511" s="2"/>
      <c r="C1511" s="16">
        <f>C1486-C1510</f>
        <v>-77245.913</v>
      </c>
      <c r="D1511" s="16"/>
      <c r="E1511" s="16"/>
    </row>
    <row r="1512" spans="1:2" ht="12.75">
      <c r="A1512" s="2"/>
      <c r="B1512" s="2"/>
    </row>
    <row r="1514" spans="1:7" ht="12.75">
      <c r="A1514" s="1" t="s">
        <v>0</v>
      </c>
      <c r="B1514" s="2" t="s">
        <v>71</v>
      </c>
      <c r="C1514" s="2"/>
      <c r="D1514" s="1"/>
      <c r="E1514" s="1"/>
      <c r="F1514" s="1"/>
      <c r="G1514" s="1"/>
    </row>
    <row r="1515" spans="1:2" ht="12.75">
      <c r="A1515" t="s">
        <v>2</v>
      </c>
      <c r="B1515">
        <v>298.6</v>
      </c>
    </row>
    <row r="1517" spans="1:2" ht="13.5" thickBot="1">
      <c r="A1517" s="3"/>
      <c r="B1517" s="3"/>
    </row>
    <row r="1518" spans="1:7" ht="93.75" thickBot="1">
      <c r="A1518" s="4"/>
      <c r="B1518" s="5" t="s">
        <v>3</v>
      </c>
      <c r="C1518" s="5" t="s">
        <v>4</v>
      </c>
      <c r="D1518" s="6" t="s">
        <v>5</v>
      </c>
      <c r="E1518" s="7"/>
      <c r="F1518" s="8"/>
      <c r="G1518" s="5" t="s">
        <v>6</v>
      </c>
    </row>
    <row r="1519" spans="1:7" ht="15.75" thickBot="1">
      <c r="A1519" s="9" t="s">
        <v>7</v>
      </c>
      <c r="B1519" s="10">
        <v>17139.64</v>
      </c>
      <c r="C1519" s="10">
        <v>41206.8</v>
      </c>
      <c r="D1519" s="6">
        <v>36145.49</v>
      </c>
      <c r="E1519" s="7"/>
      <c r="F1519" s="8"/>
      <c r="G1519" s="10">
        <f>B1519+C1519-D1519</f>
        <v>22200.950000000004</v>
      </c>
    </row>
    <row r="1520" spans="1:7" ht="15.75" thickBot="1">
      <c r="A1520" s="9" t="s">
        <v>8</v>
      </c>
      <c r="B1520" s="10"/>
      <c r="C1520" s="10"/>
      <c r="D1520" s="6"/>
      <c r="E1520" s="7"/>
      <c r="F1520" s="8"/>
      <c r="G1520" s="10">
        <f>B1520+C1520-D1520</f>
        <v>0</v>
      </c>
    </row>
    <row r="1521" spans="1:7" ht="31.5" thickBot="1">
      <c r="A1521" s="9" t="s">
        <v>9</v>
      </c>
      <c r="B1521" s="10">
        <v>2441.22</v>
      </c>
      <c r="C1521" s="10">
        <v>12093.12</v>
      </c>
      <c r="D1521" s="6">
        <v>10867.59</v>
      </c>
      <c r="E1521" s="7"/>
      <c r="F1521" s="8"/>
      <c r="G1521" s="10">
        <f>B1521+C1521-D1521</f>
        <v>3666.75</v>
      </c>
    </row>
    <row r="1522" spans="1:7" ht="15.75" thickBot="1">
      <c r="A1522" s="9" t="s">
        <v>10</v>
      </c>
      <c r="B1522" s="10"/>
      <c r="C1522" s="10"/>
      <c r="D1522" s="6"/>
      <c r="E1522" s="7"/>
      <c r="F1522" s="8"/>
      <c r="G1522" s="10">
        <f>B1522+C1522-D1522</f>
        <v>0</v>
      </c>
    </row>
    <row r="1523" spans="1:7" ht="15.75" thickBot="1">
      <c r="A1523" s="9" t="s">
        <v>11</v>
      </c>
      <c r="B1523" s="10"/>
      <c r="C1523" s="10"/>
      <c r="D1523" s="6"/>
      <c r="E1523" s="7"/>
      <c r="F1523" s="11"/>
      <c r="G1523" s="10">
        <f>B1523+C1523-F1523</f>
        <v>0</v>
      </c>
    </row>
    <row r="1524" spans="1:7" ht="15.75" thickBot="1">
      <c r="A1524" s="9" t="s">
        <v>12</v>
      </c>
      <c r="B1524" s="10">
        <v>0</v>
      </c>
      <c r="C1524" s="10">
        <v>0</v>
      </c>
      <c r="D1524" s="6">
        <v>0</v>
      </c>
      <c r="E1524" s="7"/>
      <c r="F1524" s="8"/>
      <c r="G1524" s="10">
        <f>B1524+C1524-D1524</f>
        <v>0</v>
      </c>
    </row>
    <row r="1525" spans="1:7" ht="15.75" thickBot="1">
      <c r="A1525" s="12" t="s">
        <v>13</v>
      </c>
      <c r="B1525" s="10">
        <v>0</v>
      </c>
      <c r="C1525" s="10">
        <v>0</v>
      </c>
      <c r="D1525" s="6">
        <v>0</v>
      </c>
      <c r="E1525" s="7"/>
      <c r="F1525" s="8"/>
      <c r="G1525" s="10">
        <f>B1525+C1525-D1525</f>
        <v>0</v>
      </c>
    </row>
    <row r="1526" spans="1:7" ht="15.75" thickBot="1">
      <c r="A1526" s="9" t="s">
        <v>14</v>
      </c>
      <c r="B1526" s="10">
        <f>B1519+B1520+B1521+B1522+B1524+B1525+B1523</f>
        <v>19580.86</v>
      </c>
      <c r="C1526" s="10">
        <f>C1519+C1521+C1525</f>
        <v>53299.920000000006</v>
      </c>
      <c r="D1526" s="6">
        <f>D1519+D1521+D1525</f>
        <v>47013.08</v>
      </c>
      <c r="E1526" s="7"/>
      <c r="F1526" s="8"/>
      <c r="G1526" s="10">
        <f>B1526+C1526-D1526</f>
        <v>25867.699999999997</v>
      </c>
    </row>
    <row r="1527" spans="1:3" ht="15.75" thickBot="1">
      <c r="A1527" s="3" t="s">
        <v>15</v>
      </c>
      <c r="B1527" s="3"/>
      <c r="C1527" s="13">
        <v>-104643.11</v>
      </c>
    </row>
    <row r="1528" spans="1:3" ht="12.75">
      <c r="A1528" s="2" t="s">
        <v>16</v>
      </c>
      <c r="B1528" s="2"/>
      <c r="C1528">
        <f>D1519+C1527</f>
        <v>-68497.62</v>
      </c>
    </row>
    <row r="1529" spans="1:7" ht="12.75">
      <c r="A1529" s="14"/>
      <c r="B1529" s="14"/>
      <c r="C1529" s="15"/>
      <c r="D1529" s="15"/>
      <c r="E1529" s="15"/>
      <c r="G1529" t="s">
        <v>17</v>
      </c>
    </row>
    <row r="1530" spans="1:7" ht="12.75">
      <c r="A1530" s="2" t="s">
        <v>18</v>
      </c>
      <c r="B1530" s="2"/>
      <c r="F1530" s="16">
        <v>2</v>
      </c>
      <c r="G1530" s="16">
        <f>D1526*F1530/100</f>
        <v>940.2616</v>
      </c>
    </row>
    <row r="1531" spans="1:7" ht="12.75">
      <c r="A1531" s="17" t="s">
        <v>19</v>
      </c>
      <c r="B1531" s="17"/>
      <c r="C1531">
        <f>B1515</f>
        <v>298.6</v>
      </c>
      <c r="F1531" s="18">
        <v>2.96</v>
      </c>
      <c r="G1531" s="16">
        <f>C1531*F1531*12</f>
        <v>10606.272</v>
      </c>
    </row>
    <row r="1532" spans="1:7" ht="12.75">
      <c r="A1532" s="2" t="s">
        <v>18</v>
      </c>
      <c r="B1532" s="2"/>
      <c r="F1532" s="19"/>
      <c r="G1532" s="16"/>
    </row>
    <row r="1533" spans="1:7" ht="12.75">
      <c r="A1533" s="2" t="s">
        <v>20</v>
      </c>
      <c r="B1533" s="2"/>
      <c r="F1533" s="19"/>
      <c r="G1533" s="16"/>
    </row>
    <row r="1534" spans="1:7" ht="12.75">
      <c r="A1534" s="2" t="s">
        <v>21</v>
      </c>
      <c r="B1534" s="2"/>
      <c r="F1534" s="19"/>
      <c r="G1534" s="16"/>
    </row>
    <row r="1535" spans="1:7" ht="12.75">
      <c r="A1535" s="20" t="s">
        <v>22</v>
      </c>
      <c r="B1535" s="20"/>
      <c r="F1535" s="19"/>
      <c r="G1535" s="16"/>
    </row>
    <row r="1536" spans="1:7" ht="12.75">
      <c r="A1536" s="20" t="s">
        <v>23</v>
      </c>
      <c r="B1536" s="20"/>
      <c r="F1536" s="19"/>
      <c r="G1536" s="16"/>
    </row>
    <row r="1537" spans="1:7" ht="12.75">
      <c r="A1537" s="20" t="s">
        <v>24</v>
      </c>
      <c r="B1537" s="20"/>
      <c r="F1537" s="19"/>
      <c r="G1537" s="16"/>
    </row>
    <row r="1538" spans="1:7" ht="12.75">
      <c r="A1538" s="20" t="s">
        <v>14</v>
      </c>
      <c r="B1538" s="20"/>
      <c r="F1538" s="19"/>
      <c r="G1538" s="16"/>
    </row>
    <row r="1539" spans="1:6" ht="12.75">
      <c r="A1539" s="21" t="s">
        <v>25</v>
      </c>
      <c r="B1539" s="21"/>
      <c r="C1539" s="21"/>
      <c r="D1539" s="22"/>
      <c r="E1539" s="22"/>
      <c r="F1539" s="19"/>
    </row>
    <row r="1540" spans="1:7" ht="12.75">
      <c r="A1540" s="20" t="s">
        <v>26</v>
      </c>
      <c r="B1540" s="20"/>
      <c r="C1540">
        <f>B1515</f>
        <v>298.6</v>
      </c>
      <c r="F1540" s="19">
        <v>0.29</v>
      </c>
      <c r="G1540" s="16">
        <f>C1540*F1540*12</f>
        <v>1039.128</v>
      </c>
    </row>
    <row r="1541" spans="1:7" ht="12.75">
      <c r="A1541" s="20" t="s">
        <v>27</v>
      </c>
      <c r="B1541" s="20"/>
      <c r="C1541">
        <f>B1515</f>
        <v>298.6</v>
      </c>
      <c r="F1541" s="19">
        <v>1.43</v>
      </c>
      <c r="G1541" s="16">
        <f>C1541*F1541*12</f>
        <v>5123.976</v>
      </c>
    </row>
    <row r="1542" spans="1:7" ht="12.75">
      <c r="A1542" s="20" t="s">
        <v>28</v>
      </c>
      <c r="B1542" s="20"/>
      <c r="C1542">
        <f>B1515</f>
        <v>298.6</v>
      </c>
      <c r="F1542" s="19">
        <v>0.42</v>
      </c>
      <c r="G1542" s="16">
        <f>C1542*F1542*12</f>
        <v>1504.944</v>
      </c>
    </row>
    <row r="1543" spans="1:7" ht="12.75">
      <c r="A1543" s="20" t="s">
        <v>29</v>
      </c>
      <c r="B1543" s="20"/>
      <c r="F1543" s="19"/>
      <c r="G1543">
        <v>0</v>
      </c>
    </row>
    <row r="1544" spans="1:7" ht="12.75">
      <c r="A1544" s="20" t="s">
        <v>30</v>
      </c>
      <c r="B1544" s="20"/>
      <c r="C1544">
        <f>B1515</f>
        <v>298.6</v>
      </c>
      <c r="F1544">
        <v>2.54</v>
      </c>
      <c r="G1544" s="16">
        <f>C1544*F1544*12</f>
        <v>9101.328000000001</v>
      </c>
    </row>
    <row r="1545" spans="1:7" ht="12.75">
      <c r="A1545" s="20" t="s">
        <v>23</v>
      </c>
      <c r="B1545" s="20"/>
      <c r="C1545">
        <f>B1515</f>
        <v>298.6</v>
      </c>
      <c r="F1545">
        <v>0.22</v>
      </c>
      <c r="G1545" s="16">
        <f>C1545*F1545*12</f>
        <v>788.3040000000001</v>
      </c>
    </row>
    <row r="1546" spans="1:7" ht="12.75">
      <c r="A1546" s="20" t="s">
        <v>31</v>
      </c>
      <c r="B1546" s="20"/>
      <c r="G1546">
        <v>0</v>
      </c>
    </row>
    <row r="1547" spans="1:7" ht="12.75">
      <c r="A1547" s="20" t="s">
        <v>32</v>
      </c>
      <c r="B1547" s="20"/>
      <c r="G1547" s="16">
        <f>D1526*1/100</f>
        <v>470.1308</v>
      </c>
    </row>
    <row r="1548" spans="1:7" ht="12.75">
      <c r="A1548" s="20" t="s">
        <v>33</v>
      </c>
      <c r="B1548" s="20"/>
      <c r="G1548" s="16">
        <v>0</v>
      </c>
    </row>
    <row r="1549" spans="1:7" ht="12.75">
      <c r="A1549" s="23"/>
      <c r="B1549" s="23"/>
      <c r="G1549" s="16"/>
    </row>
    <row r="1550" spans="1:7" ht="12.75">
      <c r="A1550" s="20" t="s">
        <v>14</v>
      </c>
      <c r="B1550" s="20"/>
      <c r="G1550" s="16">
        <f>G1540+G1541+G1542+G1543+G1544+G1546+G1547+G1548</f>
        <v>17239.5068</v>
      </c>
    </row>
    <row r="1552" spans="2:5" ht="12.75">
      <c r="B1552" s="16" t="s">
        <v>34</v>
      </c>
      <c r="C1552" s="16">
        <f>G1550+G1530+G1531</f>
        <v>28786.0404</v>
      </c>
      <c r="D1552" s="16"/>
      <c r="E1552" s="16"/>
    </row>
    <row r="1553" spans="1:5" ht="12.75">
      <c r="A1553" s="2" t="s">
        <v>35</v>
      </c>
      <c r="B1553" s="2"/>
      <c r="C1553" s="16">
        <f>C1528-C1552</f>
        <v>-97283.6604</v>
      </c>
      <c r="D1553" s="16"/>
      <c r="E1553" s="16"/>
    </row>
    <row r="1554" spans="1:2" ht="12.75">
      <c r="A1554" s="2"/>
      <c r="B1554" s="2"/>
    </row>
    <row r="1556" spans="1:7" ht="12.75">
      <c r="A1556" s="1" t="s">
        <v>0</v>
      </c>
      <c r="B1556" s="2" t="s">
        <v>72</v>
      </c>
      <c r="C1556" s="2"/>
      <c r="D1556" s="1"/>
      <c r="E1556" s="1"/>
      <c r="F1556" s="1"/>
      <c r="G1556" s="1"/>
    </row>
    <row r="1557" spans="1:2" ht="12.75">
      <c r="A1557" t="s">
        <v>2</v>
      </c>
      <c r="B1557">
        <v>297.65</v>
      </c>
    </row>
    <row r="1559" spans="1:2" ht="13.5" thickBot="1">
      <c r="A1559" s="3"/>
      <c r="B1559" s="3"/>
    </row>
    <row r="1560" spans="1:7" ht="93.75" thickBot="1">
      <c r="A1560" s="4"/>
      <c r="B1560" s="5" t="s">
        <v>3</v>
      </c>
      <c r="C1560" s="5" t="s">
        <v>4</v>
      </c>
      <c r="D1560" s="6" t="s">
        <v>5</v>
      </c>
      <c r="E1560" s="7"/>
      <c r="F1560" s="8"/>
      <c r="G1560" s="5" t="s">
        <v>6</v>
      </c>
    </row>
    <row r="1561" spans="1:7" ht="15.75" thickBot="1">
      <c r="A1561" s="9" t="s">
        <v>7</v>
      </c>
      <c r="B1561" s="10">
        <v>17981.6</v>
      </c>
      <c r="C1561" s="10">
        <v>41075.76</v>
      </c>
      <c r="D1561" s="6">
        <v>36571.62</v>
      </c>
      <c r="E1561" s="7"/>
      <c r="F1561" s="8"/>
      <c r="G1561" s="10">
        <f>B1561+C1561-D1561</f>
        <v>22485.739999999998</v>
      </c>
    </row>
    <row r="1562" spans="1:7" ht="15.75" thickBot="1">
      <c r="A1562" s="9" t="s">
        <v>8</v>
      </c>
      <c r="B1562" s="10"/>
      <c r="C1562" s="10"/>
      <c r="D1562" s="6"/>
      <c r="E1562" s="7"/>
      <c r="F1562" s="8"/>
      <c r="G1562" s="10">
        <f>B1562+C1562-D1562</f>
        <v>0</v>
      </c>
    </row>
    <row r="1563" spans="1:7" ht="31.5" thickBot="1">
      <c r="A1563" s="9" t="s">
        <v>9</v>
      </c>
      <c r="B1563" s="10">
        <v>450.94</v>
      </c>
      <c r="C1563" s="10">
        <v>11673.33</v>
      </c>
      <c r="D1563" s="6">
        <v>11760.93</v>
      </c>
      <c r="E1563" s="7"/>
      <c r="F1563" s="8"/>
      <c r="G1563" s="10">
        <f>B1563+C1563-D1563</f>
        <v>363.34000000000015</v>
      </c>
    </row>
    <row r="1564" spans="1:7" ht="15.75" thickBot="1">
      <c r="A1564" s="9" t="s">
        <v>10</v>
      </c>
      <c r="B1564" s="10"/>
      <c r="C1564" s="10"/>
      <c r="D1564" s="6"/>
      <c r="E1564" s="7"/>
      <c r="F1564" s="8"/>
      <c r="G1564" s="10">
        <f>B1564+C1564-D1564</f>
        <v>0</v>
      </c>
    </row>
    <row r="1565" spans="1:7" ht="15.75" thickBot="1">
      <c r="A1565" s="9" t="s">
        <v>11</v>
      </c>
      <c r="B1565" s="10"/>
      <c r="C1565" s="10"/>
      <c r="D1565" s="6"/>
      <c r="E1565" s="7"/>
      <c r="F1565" s="11"/>
      <c r="G1565" s="10">
        <f>B1565+C1565-F1565</f>
        <v>0</v>
      </c>
    </row>
    <row r="1566" spans="1:7" ht="15.75" thickBot="1">
      <c r="A1566" s="9" t="s">
        <v>12</v>
      </c>
      <c r="B1566" s="10">
        <v>0</v>
      </c>
      <c r="C1566" s="10">
        <v>0</v>
      </c>
      <c r="D1566" s="6">
        <v>0</v>
      </c>
      <c r="E1566" s="7"/>
      <c r="F1566" s="8"/>
      <c r="G1566" s="10">
        <f>B1566+C1566-D1566</f>
        <v>0</v>
      </c>
    </row>
    <row r="1567" spans="1:7" ht="15.75" thickBot="1">
      <c r="A1567" s="12" t="s">
        <v>13</v>
      </c>
      <c r="B1567" s="10">
        <v>0</v>
      </c>
      <c r="C1567" s="10">
        <v>0</v>
      </c>
      <c r="D1567" s="6">
        <v>0</v>
      </c>
      <c r="E1567" s="7"/>
      <c r="F1567" s="8"/>
      <c r="G1567" s="10">
        <f>B1567+C1567-D1567</f>
        <v>0</v>
      </c>
    </row>
    <row r="1568" spans="1:7" ht="15.75" thickBot="1">
      <c r="A1568" s="9" t="s">
        <v>14</v>
      </c>
      <c r="B1568" s="10">
        <f>B1561+B1562+B1563+B1564+B1566+B1567+B1565</f>
        <v>18432.539999999997</v>
      </c>
      <c r="C1568" s="10">
        <f>C1561+C1563+C1567</f>
        <v>52749.090000000004</v>
      </c>
      <c r="D1568" s="6">
        <f>D1561+D1563+D1567</f>
        <v>48332.55</v>
      </c>
      <c r="E1568" s="7"/>
      <c r="F1568" s="8"/>
      <c r="G1568" s="10">
        <f>B1568+C1568-D1568</f>
        <v>22849.08</v>
      </c>
    </row>
    <row r="1569" spans="1:3" ht="15.75" thickBot="1">
      <c r="A1569" s="3" t="s">
        <v>15</v>
      </c>
      <c r="B1569" s="3"/>
      <c r="C1569" s="13">
        <v>-50136.96</v>
      </c>
    </row>
    <row r="1570" spans="1:3" ht="12.75">
      <c r="A1570" s="2" t="s">
        <v>16</v>
      </c>
      <c r="B1570" s="2"/>
      <c r="C1570">
        <f>D1561+C1569</f>
        <v>-13565.339999999997</v>
      </c>
    </row>
    <row r="1571" spans="1:7" ht="12.75">
      <c r="A1571" s="14"/>
      <c r="B1571" s="14"/>
      <c r="C1571" s="15"/>
      <c r="D1571" s="15"/>
      <c r="E1571" s="15"/>
      <c r="G1571" t="s">
        <v>17</v>
      </c>
    </row>
    <row r="1572" spans="1:7" ht="12.75">
      <c r="A1572" s="2" t="s">
        <v>18</v>
      </c>
      <c r="B1572" s="2"/>
      <c r="F1572" s="16">
        <v>2</v>
      </c>
      <c r="G1572" s="16">
        <f>D1568*F1572/100</f>
        <v>966.6510000000001</v>
      </c>
    </row>
    <row r="1573" spans="1:7" ht="12.75">
      <c r="A1573" s="17" t="s">
        <v>19</v>
      </c>
      <c r="B1573" s="17"/>
      <c r="C1573">
        <f>B1557</f>
        <v>297.65</v>
      </c>
      <c r="F1573" s="18">
        <v>2.96</v>
      </c>
      <c r="G1573" s="16">
        <f>C1573*F1573*12</f>
        <v>10572.527999999998</v>
      </c>
    </row>
    <row r="1574" spans="1:7" ht="12.75">
      <c r="A1574" s="2" t="s">
        <v>18</v>
      </c>
      <c r="B1574" s="2"/>
      <c r="F1574" s="19"/>
      <c r="G1574" s="16"/>
    </row>
    <row r="1575" spans="1:7" ht="12.75">
      <c r="A1575" s="2" t="s">
        <v>20</v>
      </c>
      <c r="B1575" s="2"/>
      <c r="F1575" s="19"/>
      <c r="G1575" s="16"/>
    </row>
    <row r="1576" spans="1:7" ht="12.75">
      <c r="A1576" s="2" t="s">
        <v>21</v>
      </c>
      <c r="B1576" s="2"/>
      <c r="F1576" s="19"/>
      <c r="G1576" s="16"/>
    </row>
    <row r="1577" spans="1:7" ht="12.75">
      <c r="A1577" s="20" t="s">
        <v>22</v>
      </c>
      <c r="B1577" s="20"/>
      <c r="F1577" s="19"/>
      <c r="G1577" s="16"/>
    </row>
    <row r="1578" spans="1:7" ht="12.75">
      <c r="A1578" s="20" t="s">
        <v>23</v>
      </c>
      <c r="B1578" s="20"/>
      <c r="F1578" s="19"/>
      <c r="G1578" s="16"/>
    </row>
    <row r="1579" spans="1:7" ht="12.75">
      <c r="A1579" s="20" t="s">
        <v>24</v>
      </c>
      <c r="B1579" s="20"/>
      <c r="F1579" s="19"/>
      <c r="G1579" s="16"/>
    </row>
    <row r="1580" spans="1:7" ht="12.75">
      <c r="A1580" s="20" t="s">
        <v>14</v>
      </c>
      <c r="B1580" s="20"/>
      <c r="F1580" s="19"/>
      <c r="G1580" s="16"/>
    </row>
    <row r="1581" spans="1:6" ht="12.75">
      <c r="A1581" s="21" t="s">
        <v>25</v>
      </c>
      <c r="B1581" s="21"/>
      <c r="C1581" s="21"/>
      <c r="D1581" s="22"/>
      <c r="E1581" s="22"/>
      <c r="F1581" s="19"/>
    </row>
    <row r="1582" spans="1:7" ht="12.75">
      <c r="A1582" s="20" t="s">
        <v>26</v>
      </c>
      <c r="B1582" s="20"/>
      <c r="C1582">
        <f>B1557</f>
        <v>297.65</v>
      </c>
      <c r="F1582" s="19">
        <v>0.29</v>
      </c>
      <c r="G1582" s="16">
        <f>C1582*F1582*12</f>
        <v>1035.822</v>
      </c>
    </row>
    <row r="1583" spans="1:7" ht="12.75">
      <c r="A1583" s="20" t="s">
        <v>27</v>
      </c>
      <c r="B1583" s="20"/>
      <c r="C1583">
        <f>B1557</f>
        <v>297.65</v>
      </c>
      <c r="F1583" s="19">
        <v>1.43</v>
      </c>
      <c r="G1583" s="16">
        <f>C1583*F1583*12</f>
        <v>5107.673999999999</v>
      </c>
    </row>
    <row r="1584" spans="1:7" ht="12.75">
      <c r="A1584" s="20" t="s">
        <v>28</v>
      </c>
      <c r="B1584" s="20"/>
      <c r="C1584">
        <f>B1557</f>
        <v>297.65</v>
      </c>
      <c r="F1584" s="19">
        <v>0.42</v>
      </c>
      <c r="G1584" s="16">
        <f>C1584*F1584*12</f>
        <v>1500.156</v>
      </c>
    </row>
    <row r="1585" spans="1:7" ht="12.75">
      <c r="A1585" s="20" t="s">
        <v>29</v>
      </c>
      <c r="B1585" s="20"/>
      <c r="F1585" s="19"/>
      <c r="G1585">
        <v>0</v>
      </c>
    </row>
    <row r="1586" spans="1:7" ht="12.75">
      <c r="A1586" s="20" t="s">
        <v>30</v>
      </c>
      <c r="B1586" s="20"/>
      <c r="C1586">
        <f>B1557</f>
        <v>297.65</v>
      </c>
      <c r="F1586">
        <v>2.54</v>
      </c>
      <c r="G1586" s="16">
        <f>C1586*F1586*12</f>
        <v>9072.372</v>
      </c>
    </row>
    <row r="1587" spans="1:7" ht="12.75">
      <c r="A1587" s="20" t="s">
        <v>23</v>
      </c>
      <c r="B1587" s="20"/>
      <c r="C1587">
        <f>B1557</f>
        <v>297.65</v>
      </c>
      <c r="F1587">
        <v>0.22</v>
      </c>
      <c r="G1587" s="16">
        <f>C1587*F1587*12</f>
        <v>785.7959999999998</v>
      </c>
    </row>
    <row r="1588" spans="1:7" ht="12.75">
      <c r="A1588" s="20" t="s">
        <v>31</v>
      </c>
      <c r="B1588" s="20"/>
      <c r="G1588">
        <v>0</v>
      </c>
    </row>
    <row r="1589" spans="1:7" ht="12.75">
      <c r="A1589" s="20" t="s">
        <v>32</v>
      </c>
      <c r="B1589" s="20"/>
      <c r="G1589" s="16">
        <f>D1568*1/100</f>
        <v>483.32550000000003</v>
      </c>
    </row>
    <row r="1590" spans="1:7" ht="12.75">
      <c r="A1590" s="20" t="s">
        <v>33</v>
      </c>
      <c r="B1590" s="20"/>
      <c r="G1590" s="16">
        <v>0</v>
      </c>
    </row>
    <row r="1591" spans="1:7" ht="12.75">
      <c r="A1591" s="23"/>
      <c r="B1591" s="23"/>
      <c r="G1591" s="16"/>
    </row>
    <row r="1592" spans="1:7" ht="12.75">
      <c r="A1592" s="20" t="s">
        <v>14</v>
      </c>
      <c r="B1592" s="20"/>
      <c r="G1592" s="16">
        <f>G1582+G1583+G1584+G1585+G1586+G1588+G1589+G1590</f>
        <v>17199.349499999997</v>
      </c>
    </row>
    <row r="1594" spans="2:5" ht="12.75">
      <c r="B1594" s="16" t="s">
        <v>34</v>
      </c>
      <c r="C1594" s="16">
        <f>G1592+G1572+G1573</f>
        <v>28738.528499999997</v>
      </c>
      <c r="D1594" s="16"/>
      <c r="E1594" s="16"/>
    </row>
    <row r="1595" spans="1:5" ht="12.75">
      <c r="A1595" s="2" t="s">
        <v>35</v>
      </c>
      <c r="B1595" s="2"/>
      <c r="C1595" s="16">
        <f>C1570-C1594</f>
        <v>-42303.8685</v>
      </c>
      <c r="D1595" s="16"/>
      <c r="E1595" s="16"/>
    </row>
    <row r="1596" spans="1:2" ht="12.75">
      <c r="A1596" s="2"/>
      <c r="B1596" s="2"/>
    </row>
    <row r="1598" spans="1:7" ht="12.75">
      <c r="A1598" s="1" t="s">
        <v>0</v>
      </c>
      <c r="B1598" s="2" t="s">
        <v>73</v>
      </c>
      <c r="C1598" s="2"/>
      <c r="D1598" s="1"/>
      <c r="E1598" s="1"/>
      <c r="F1598" s="1"/>
      <c r="G1598" s="1"/>
    </row>
    <row r="1599" spans="1:2" ht="12.75">
      <c r="A1599" t="s">
        <v>2</v>
      </c>
      <c r="B1599">
        <v>297.2</v>
      </c>
    </row>
    <row r="1601" spans="1:2" ht="13.5" thickBot="1">
      <c r="A1601" s="3"/>
      <c r="B1601" s="3"/>
    </row>
    <row r="1602" spans="1:7" ht="93.75" thickBot="1">
      <c r="A1602" s="4"/>
      <c r="B1602" s="5" t="s">
        <v>3</v>
      </c>
      <c r="C1602" s="5" t="s">
        <v>4</v>
      </c>
      <c r="D1602" s="6" t="s">
        <v>5</v>
      </c>
      <c r="E1602" s="7"/>
      <c r="F1602" s="8"/>
      <c r="G1602" s="5" t="s">
        <v>6</v>
      </c>
    </row>
    <row r="1603" spans="1:7" ht="15.75" thickBot="1">
      <c r="A1603" s="9" t="s">
        <v>7</v>
      </c>
      <c r="B1603" s="10">
        <v>1911.66</v>
      </c>
      <c r="C1603" s="10">
        <v>41025.26</v>
      </c>
      <c r="D1603" s="6">
        <v>39731.49</v>
      </c>
      <c r="E1603" s="7"/>
      <c r="F1603" s="8"/>
      <c r="G1603" s="10">
        <f>B1603+C1603-D1603</f>
        <v>3205.4300000000076</v>
      </c>
    </row>
    <row r="1604" spans="1:7" ht="15.75" thickBot="1">
      <c r="A1604" s="9" t="s">
        <v>8</v>
      </c>
      <c r="B1604" s="10"/>
      <c r="C1604" s="10"/>
      <c r="D1604" s="6"/>
      <c r="E1604" s="7"/>
      <c r="F1604" s="8"/>
      <c r="G1604" s="10">
        <f>B1604+C1604-D1604</f>
        <v>0</v>
      </c>
    </row>
    <row r="1605" spans="1:7" ht="31.5" thickBot="1">
      <c r="A1605" s="9" t="s">
        <v>9</v>
      </c>
      <c r="B1605" s="10">
        <v>289.54</v>
      </c>
      <c r="C1605" s="10">
        <v>8910.72</v>
      </c>
      <c r="D1605" s="6">
        <v>8573.31</v>
      </c>
      <c r="E1605" s="7"/>
      <c r="F1605" s="8"/>
      <c r="G1605" s="10">
        <f>B1605+C1605-D1605</f>
        <v>626.9500000000007</v>
      </c>
    </row>
    <row r="1606" spans="1:7" ht="15.75" thickBot="1">
      <c r="A1606" s="9" t="s">
        <v>10</v>
      </c>
      <c r="B1606" s="10"/>
      <c r="C1606" s="10"/>
      <c r="D1606" s="6"/>
      <c r="E1606" s="7"/>
      <c r="F1606" s="8"/>
      <c r="G1606" s="10">
        <f>B1606+C1606-D1606</f>
        <v>0</v>
      </c>
    </row>
    <row r="1607" spans="1:7" ht="15.75" thickBot="1">
      <c r="A1607" s="9" t="s">
        <v>11</v>
      </c>
      <c r="B1607" s="10"/>
      <c r="C1607" s="10"/>
      <c r="D1607" s="6"/>
      <c r="E1607" s="7"/>
      <c r="F1607" s="11"/>
      <c r="G1607" s="10">
        <f>B1607+C1607-F1607</f>
        <v>0</v>
      </c>
    </row>
    <row r="1608" spans="1:7" ht="15.75" thickBot="1">
      <c r="A1608" s="9" t="s">
        <v>12</v>
      </c>
      <c r="B1608" s="10">
        <v>0</v>
      </c>
      <c r="C1608" s="10">
        <v>0</v>
      </c>
      <c r="D1608" s="6">
        <v>0</v>
      </c>
      <c r="E1608" s="7"/>
      <c r="F1608" s="8"/>
      <c r="G1608" s="10">
        <f>B1608+C1608-D1608</f>
        <v>0</v>
      </c>
    </row>
    <row r="1609" spans="1:7" ht="15.75" thickBot="1">
      <c r="A1609" s="12" t="s">
        <v>13</v>
      </c>
      <c r="B1609" s="10">
        <v>0</v>
      </c>
      <c r="C1609" s="10">
        <v>0</v>
      </c>
      <c r="D1609" s="6">
        <v>0</v>
      </c>
      <c r="E1609" s="7"/>
      <c r="F1609" s="8"/>
      <c r="G1609" s="10">
        <f>B1609+C1609-D1609</f>
        <v>0</v>
      </c>
    </row>
    <row r="1610" spans="1:7" ht="15.75" thickBot="1">
      <c r="A1610" s="9" t="s">
        <v>14</v>
      </c>
      <c r="B1610" s="10">
        <f>B1603+B1604+B1605+B1606+B1608+B1609+B1607</f>
        <v>2201.2000000000003</v>
      </c>
      <c r="C1610" s="10">
        <f>C1603+C1605+C1609</f>
        <v>49935.98</v>
      </c>
      <c r="D1610" s="6">
        <f>D1603+D1605+D1609</f>
        <v>48304.799999999996</v>
      </c>
      <c r="E1610" s="7"/>
      <c r="F1610" s="8"/>
      <c r="G1610" s="10">
        <f>B1610+C1610-D1610</f>
        <v>3832.3800000000047</v>
      </c>
    </row>
    <row r="1611" spans="1:3" ht="15.75" thickBot="1">
      <c r="A1611" s="3" t="s">
        <v>15</v>
      </c>
      <c r="B1611" s="3"/>
      <c r="C1611" s="13">
        <v>-49873.23</v>
      </c>
    </row>
    <row r="1612" spans="1:3" ht="12.75">
      <c r="A1612" s="2" t="s">
        <v>16</v>
      </c>
      <c r="B1612" s="2"/>
      <c r="C1612">
        <f>D1603+C1611</f>
        <v>-10141.740000000005</v>
      </c>
    </row>
    <row r="1613" spans="1:7" ht="12.75">
      <c r="A1613" s="14"/>
      <c r="B1613" s="14"/>
      <c r="C1613" s="15"/>
      <c r="D1613" s="15"/>
      <c r="E1613" s="15"/>
      <c r="G1613" t="s">
        <v>17</v>
      </c>
    </row>
    <row r="1614" spans="1:7" ht="12.75">
      <c r="A1614" s="2" t="s">
        <v>18</v>
      </c>
      <c r="B1614" s="2"/>
      <c r="F1614" s="16">
        <v>2</v>
      </c>
      <c r="G1614" s="16">
        <f>D1610*F1614/100</f>
        <v>966.0959999999999</v>
      </c>
    </row>
    <row r="1615" spans="1:7" ht="12.75">
      <c r="A1615" s="17" t="s">
        <v>19</v>
      </c>
      <c r="B1615" s="17"/>
      <c r="C1615">
        <f>B1599</f>
        <v>297.2</v>
      </c>
      <c r="F1615" s="18">
        <v>2.96</v>
      </c>
      <c r="G1615" s="16">
        <f>C1615*F1615*12</f>
        <v>10556.544</v>
      </c>
    </row>
    <row r="1616" spans="1:7" ht="12.75">
      <c r="A1616" s="2" t="s">
        <v>18</v>
      </c>
      <c r="B1616" s="2"/>
      <c r="F1616" s="19"/>
      <c r="G1616" s="16"/>
    </row>
    <row r="1617" spans="1:7" ht="12.75">
      <c r="A1617" s="2" t="s">
        <v>20</v>
      </c>
      <c r="B1617" s="2"/>
      <c r="F1617" s="19"/>
      <c r="G1617" s="16"/>
    </row>
    <row r="1618" spans="1:7" ht="12.75">
      <c r="A1618" s="2" t="s">
        <v>21</v>
      </c>
      <c r="B1618" s="2"/>
      <c r="F1618" s="19"/>
      <c r="G1618" s="16"/>
    </row>
    <row r="1619" spans="1:7" ht="12.75">
      <c r="A1619" s="20" t="s">
        <v>22</v>
      </c>
      <c r="B1619" s="20"/>
      <c r="F1619" s="19"/>
      <c r="G1619" s="16"/>
    </row>
    <row r="1620" spans="1:7" ht="12.75">
      <c r="A1620" s="20" t="s">
        <v>23</v>
      </c>
      <c r="B1620" s="20"/>
      <c r="F1620" s="19"/>
      <c r="G1620" s="16"/>
    </row>
    <row r="1621" spans="1:7" ht="12.75">
      <c r="A1621" s="20" t="s">
        <v>24</v>
      </c>
      <c r="B1621" s="20"/>
      <c r="F1621" s="19"/>
      <c r="G1621" s="16"/>
    </row>
    <row r="1622" spans="1:7" ht="12.75">
      <c r="A1622" s="20" t="s">
        <v>14</v>
      </c>
      <c r="B1622" s="20"/>
      <c r="F1622" s="19"/>
      <c r="G1622" s="16"/>
    </row>
    <row r="1623" spans="1:6" ht="12.75">
      <c r="A1623" s="21" t="s">
        <v>25</v>
      </c>
      <c r="B1623" s="21"/>
      <c r="C1623" s="21"/>
      <c r="D1623" s="22"/>
      <c r="E1623" s="22"/>
      <c r="F1623" s="19"/>
    </row>
    <row r="1624" spans="1:7" ht="12.75">
      <c r="A1624" s="20" t="s">
        <v>26</v>
      </c>
      <c r="B1624" s="20"/>
      <c r="C1624">
        <f>B1599</f>
        <v>297.2</v>
      </c>
      <c r="F1624" s="19">
        <v>0.29</v>
      </c>
      <c r="G1624" s="16">
        <f>C1624*F1624*12</f>
        <v>1034.2559999999999</v>
      </c>
    </row>
    <row r="1625" spans="1:7" ht="12.75">
      <c r="A1625" s="20" t="s">
        <v>27</v>
      </c>
      <c r="B1625" s="20"/>
      <c r="C1625">
        <f>B1599</f>
        <v>297.2</v>
      </c>
      <c r="F1625" s="19">
        <v>1.43</v>
      </c>
      <c r="G1625" s="16">
        <f>C1625*F1625*12</f>
        <v>5099.951999999999</v>
      </c>
    </row>
    <row r="1626" spans="1:7" ht="12.75">
      <c r="A1626" s="20" t="s">
        <v>28</v>
      </c>
      <c r="B1626" s="20"/>
      <c r="C1626">
        <f>B1599</f>
        <v>297.2</v>
      </c>
      <c r="F1626" s="19">
        <v>0.42</v>
      </c>
      <c r="G1626" s="16">
        <f>C1626*F1626*12</f>
        <v>1497.888</v>
      </c>
    </row>
    <row r="1627" spans="1:7" ht="12.75">
      <c r="A1627" s="20" t="s">
        <v>29</v>
      </c>
      <c r="B1627" s="20"/>
      <c r="F1627" s="19"/>
      <c r="G1627">
        <v>3833.22</v>
      </c>
    </row>
    <row r="1628" spans="1:7" ht="12.75">
      <c r="A1628" s="20" t="s">
        <v>30</v>
      </c>
      <c r="B1628" s="20"/>
      <c r="C1628">
        <f>B1599</f>
        <v>297.2</v>
      </c>
      <c r="F1628">
        <v>2.54</v>
      </c>
      <c r="G1628" s="16">
        <f>C1628*F1628*12</f>
        <v>9058.656</v>
      </c>
    </row>
    <row r="1629" spans="1:7" ht="12.75">
      <c r="A1629" s="20" t="s">
        <v>23</v>
      </c>
      <c r="B1629" s="20"/>
      <c r="C1629">
        <f>B1599</f>
        <v>297.2</v>
      </c>
      <c r="F1629">
        <v>0.22</v>
      </c>
      <c r="G1629" s="16">
        <f>C1629*F1629*12</f>
        <v>784.608</v>
      </c>
    </row>
    <row r="1630" spans="1:7" ht="12.75">
      <c r="A1630" s="20" t="s">
        <v>31</v>
      </c>
      <c r="B1630" s="20"/>
      <c r="G1630">
        <v>11972.79</v>
      </c>
    </row>
    <row r="1631" spans="1:7" ht="12.75">
      <c r="A1631" s="20" t="s">
        <v>32</v>
      </c>
      <c r="B1631" s="20"/>
      <c r="G1631" s="16">
        <f>D1610*1/100</f>
        <v>483.04799999999994</v>
      </c>
    </row>
    <row r="1632" spans="1:7" ht="12.75">
      <c r="A1632" s="20" t="s">
        <v>33</v>
      </c>
      <c r="B1632" s="20"/>
      <c r="G1632" s="16">
        <v>0</v>
      </c>
    </row>
    <row r="1633" spans="1:7" ht="12.75">
      <c r="A1633" s="23"/>
      <c r="B1633" s="23"/>
      <c r="G1633" s="16"/>
    </row>
    <row r="1634" spans="1:7" ht="12.75">
      <c r="A1634" s="20" t="s">
        <v>14</v>
      </c>
      <c r="B1634" s="20"/>
      <c r="G1634" s="16">
        <f>G1624+G1625+G1626+G1627+G1628+G1630+G1631+G1632</f>
        <v>32979.810000000005</v>
      </c>
    </row>
    <row r="1636" spans="2:5" ht="12.75">
      <c r="B1636" s="16" t="s">
        <v>34</v>
      </c>
      <c r="C1636" s="16">
        <f>G1634+G1614+G1615</f>
        <v>44502.450000000004</v>
      </c>
      <c r="D1636" s="16"/>
      <c r="E1636" s="16"/>
    </row>
    <row r="1637" spans="1:5" ht="12.75">
      <c r="A1637" s="2" t="s">
        <v>35</v>
      </c>
      <c r="B1637" s="2"/>
      <c r="C1637" s="16">
        <f>C1612-C1636</f>
        <v>-54644.19000000001</v>
      </c>
      <c r="D1637" s="16"/>
      <c r="E1637" s="16"/>
    </row>
    <row r="1638" spans="1:2" ht="12.75">
      <c r="A1638" s="2"/>
      <c r="B1638" s="2"/>
    </row>
    <row r="1640" spans="1:7" ht="12.75">
      <c r="A1640" s="1" t="s">
        <v>0</v>
      </c>
      <c r="B1640" s="2" t="s">
        <v>74</v>
      </c>
      <c r="C1640" s="2"/>
      <c r="D1640" s="1"/>
      <c r="E1640" s="1"/>
      <c r="F1640" s="1"/>
      <c r="G1640" s="1"/>
    </row>
    <row r="1641" spans="1:2" ht="12.75">
      <c r="A1641" t="s">
        <v>2</v>
      </c>
      <c r="B1641">
        <v>4563.4</v>
      </c>
    </row>
    <row r="1643" spans="1:2" ht="13.5" thickBot="1">
      <c r="A1643" s="3"/>
      <c r="B1643" s="3"/>
    </row>
    <row r="1644" spans="1:7" ht="93.75" thickBot="1">
      <c r="A1644" s="4"/>
      <c r="B1644" s="5" t="s">
        <v>3</v>
      </c>
      <c r="C1644" s="5" t="s">
        <v>4</v>
      </c>
      <c r="D1644" s="6" t="s">
        <v>5</v>
      </c>
      <c r="E1644" s="7"/>
      <c r="F1644" s="8"/>
      <c r="G1644" s="5" t="s">
        <v>6</v>
      </c>
    </row>
    <row r="1645" spans="1:7" ht="15.75" thickBot="1">
      <c r="A1645" s="9" t="s">
        <v>7</v>
      </c>
      <c r="B1645" s="10">
        <v>39427.54</v>
      </c>
      <c r="C1645" s="10">
        <v>629859.31</v>
      </c>
      <c r="D1645" s="6">
        <v>616865.78</v>
      </c>
      <c r="E1645" s="7"/>
      <c r="F1645" s="8"/>
      <c r="G1645" s="10">
        <f>B1645+C1645-D1645</f>
        <v>52421.070000000065</v>
      </c>
    </row>
    <row r="1646" spans="1:7" ht="15.75" thickBot="1">
      <c r="A1646" s="9" t="s">
        <v>8</v>
      </c>
      <c r="B1646" s="10"/>
      <c r="C1646" s="10"/>
      <c r="D1646" s="6"/>
      <c r="E1646" s="7"/>
      <c r="F1646" s="8"/>
      <c r="G1646" s="10">
        <f>B1646+C1646-D1646</f>
        <v>0</v>
      </c>
    </row>
    <row r="1647" spans="1:7" ht="31.5" thickBot="1">
      <c r="A1647" s="9" t="s">
        <v>9</v>
      </c>
      <c r="B1647" s="10">
        <v>7336.31</v>
      </c>
      <c r="C1647" s="10">
        <v>115417.62</v>
      </c>
      <c r="D1647" s="6">
        <v>111550.81</v>
      </c>
      <c r="E1647" s="7"/>
      <c r="F1647" s="8"/>
      <c r="G1647" s="10">
        <f>B1647+C1647-D1647</f>
        <v>11203.119999999995</v>
      </c>
    </row>
    <row r="1648" spans="1:7" ht="15.75" thickBot="1">
      <c r="A1648" s="9" t="s">
        <v>10</v>
      </c>
      <c r="B1648" s="10"/>
      <c r="C1648" s="10"/>
      <c r="D1648" s="6"/>
      <c r="E1648" s="7"/>
      <c r="F1648" s="8"/>
      <c r="G1648" s="10">
        <f>B1648+C1648-D1648</f>
        <v>0</v>
      </c>
    </row>
    <row r="1649" spans="1:7" ht="15.75" thickBot="1">
      <c r="A1649" s="9" t="s">
        <v>11</v>
      </c>
      <c r="B1649" s="10"/>
      <c r="C1649" s="10"/>
      <c r="D1649" s="6"/>
      <c r="E1649" s="7"/>
      <c r="F1649" s="11"/>
      <c r="G1649" s="10">
        <f>B1649+C1649-F1649</f>
        <v>0</v>
      </c>
    </row>
    <row r="1650" spans="1:7" ht="15.75" thickBot="1">
      <c r="A1650" s="9" t="s">
        <v>12</v>
      </c>
      <c r="B1650" s="10">
        <v>0</v>
      </c>
      <c r="C1650" s="10">
        <v>0</v>
      </c>
      <c r="D1650" s="6">
        <v>0</v>
      </c>
      <c r="E1650" s="7"/>
      <c r="F1650" s="8"/>
      <c r="G1650" s="10">
        <f>B1650+C1650-D1650</f>
        <v>0</v>
      </c>
    </row>
    <row r="1651" spans="1:7" ht="15.75" thickBot="1">
      <c r="A1651" s="12" t="s">
        <v>13</v>
      </c>
      <c r="B1651" s="10">
        <v>464.32</v>
      </c>
      <c r="C1651" s="10">
        <v>4649.1</v>
      </c>
      <c r="D1651" s="6">
        <v>4920.9</v>
      </c>
      <c r="E1651" s="7"/>
      <c r="F1651" s="8"/>
      <c r="G1651" s="10">
        <f>B1651+C1651-D1651</f>
        <v>192.52000000000044</v>
      </c>
    </row>
    <row r="1652" spans="1:7" ht="15.75" thickBot="1">
      <c r="A1652" s="9" t="s">
        <v>14</v>
      </c>
      <c r="B1652" s="10">
        <f>B1645+B1646+B1647+B1648+B1650+B1651+B1649</f>
        <v>47228.17</v>
      </c>
      <c r="C1652" s="10">
        <f>C1645+C1647+C1651</f>
        <v>749926.03</v>
      </c>
      <c r="D1652" s="6">
        <f>D1645+D1647+D1651</f>
        <v>733337.4900000001</v>
      </c>
      <c r="E1652" s="7"/>
      <c r="F1652" s="8"/>
      <c r="G1652" s="10">
        <f>B1652+C1652-D1652</f>
        <v>63816.70999999996</v>
      </c>
    </row>
    <row r="1653" spans="1:3" ht="15.75" thickBot="1">
      <c r="A1653" s="3" t="s">
        <v>15</v>
      </c>
      <c r="B1653" s="3"/>
      <c r="C1653" s="13">
        <v>96668.56</v>
      </c>
    </row>
    <row r="1654" spans="1:3" ht="12.75">
      <c r="A1654" s="2" t="s">
        <v>16</v>
      </c>
      <c r="B1654" s="2"/>
      <c r="C1654">
        <f>D1645+C1653</f>
        <v>713534.3400000001</v>
      </c>
    </row>
    <row r="1655" spans="1:7" ht="12.75">
      <c r="A1655" s="14"/>
      <c r="B1655" s="14"/>
      <c r="C1655" s="15"/>
      <c r="D1655" s="15"/>
      <c r="E1655" s="15"/>
      <c r="G1655" t="s">
        <v>17</v>
      </c>
    </row>
    <row r="1656" spans="1:7" ht="12.75">
      <c r="A1656" s="2" t="s">
        <v>18</v>
      </c>
      <c r="B1656" s="2"/>
      <c r="F1656" s="16">
        <v>2</v>
      </c>
      <c r="G1656" s="16">
        <f>D1652*F1656/100</f>
        <v>14666.749800000001</v>
      </c>
    </row>
    <row r="1657" spans="1:7" ht="12.75">
      <c r="A1657" s="17" t="s">
        <v>19</v>
      </c>
      <c r="B1657" s="17"/>
      <c r="C1657">
        <f>B1641</f>
        <v>4563.4</v>
      </c>
      <c r="F1657" s="18">
        <v>2.96</v>
      </c>
      <c r="G1657" s="16">
        <f>C1657*F1657*12</f>
        <v>162091.968</v>
      </c>
    </row>
    <row r="1658" spans="1:7" ht="12.75">
      <c r="A1658" s="2" t="s">
        <v>18</v>
      </c>
      <c r="B1658" s="2"/>
      <c r="F1658" s="19"/>
      <c r="G1658" s="16"/>
    </row>
    <row r="1659" spans="1:7" ht="12.75">
      <c r="A1659" s="2" t="s">
        <v>20</v>
      </c>
      <c r="B1659" s="2"/>
      <c r="F1659" s="19"/>
      <c r="G1659" s="16"/>
    </row>
    <row r="1660" spans="1:7" ht="12.75">
      <c r="A1660" s="2" t="s">
        <v>21</v>
      </c>
      <c r="B1660" s="2"/>
      <c r="F1660" s="19"/>
      <c r="G1660" s="16"/>
    </row>
    <row r="1661" spans="1:7" ht="12.75">
      <c r="A1661" s="20" t="s">
        <v>22</v>
      </c>
      <c r="B1661" s="20"/>
      <c r="F1661" s="19"/>
      <c r="G1661" s="16"/>
    </row>
    <row r="1662" spans="1:7" ht="12.75">
      <c r="A1662" s="20" t="s">
        <v>23</v>
      </c>
      <c r="B1662" s="20"/>
      <c r="F1662" s="19"/>
      <c r="G1662" s="16"/>
    </row>
    <row r="1663" spans="1:7" ht="12.75">
      <c r="A1663" s="20" t="s">
        <v>24</v>
      </c>
      <c r="B1663" s="20"/>
      <c r="F1663" s="19"/>
      <c r="G1663" s="16"/>
    </row>
    <row r="1664" spans="1:7" ht="12.75">
      <c r="A1664" s="20" t="s">
        <v>14</v>
      </c>
      <c r="B1664" s="20"/>
      <c r="F1664" s="19"/>
      <c r="G1664" s="16"/>
    </row>
    <row r="1665" spans="1:6" ht="12.75">
      <c r="A1665" s="21" t="s">
        <v>25</v>
      </c>
      <c r="B1665" s="21"/>
      <c r="C1665" s="21"/>
      <c r="D1665" s="22"/>
      <c r="E1665" s="22"/>
      <c r="F1665" s="19"/>
    </row>
    <row r="1666" spans="1:7" ht="12.75">
      <c r="A1666" s="20" t="s">
        <v>26</v>
      </c>
      <c r="B1666" s="20"/>
      <c r="C1666">
        <f>B1641</f>
        <v>4563.4</v>
      </c>
      <c r="F1666" s="19">
        <v>0.29</v>
      </c>
      <c r="G1666" s="16">
        <f>C1666*F1666*12</f>
        <v>15880.631999999998</v>
      </c>
    </row>
    <row r="1667" spans="1:7" ht="12.75">
      <c r="A1667" s="20" t="s">
        <v>27</v>
      </c>
      <c r="B1667" s="20"/>
      <c r="C1667">
        <f>B1641</f>
        <v>4563.4</v>
      </c>
      <c r="F1667" s="19">
        <v>1.43</v>
      </c>
      <c r="G1667" s="16">
        <f>C1667*F1667*12</f>
        <v>78307.94399999999</v>
      </c>
    </row>
    <row r="1668" spans="1:7" ht="12.75">
      <c r="A1668" s="20" t="s">
        <v>28</v>
      </c>
      <c r="B1668" s="20"/>
      <c r="C1668">
        <f>B1641</f>
        <v>4563.4</v>
      </c>
      <c r="F1668" s="19">
        <v>0.42</v>
      </c>
      <c r="G1668" s="16">
        <f>C1668*F1668*12</f>
        <v>22999.535999999996</v>
      </c>
    </row>
    <row r="1669" spans="1:7" ht="12.75">
      <c r="A1669" s="20" t="s">
        <v>29</v>
      </c>
      <c r="B1669" s="20"/>
      <c r="F1669" s="19"/>
      <c r="G1669">
        <v>119154.31</v>
      </c>
    </row>
    <row r="1670" spans="1:7" ht="12.75">
      <c r="A1670" s="20" t="s">
        <v>30</v>
      </c>
      <c r="B1670" s="20"/>
      <c r="C1670">
        <f>B1641</f>
        <v>4563.4</v>
      </c>
      <c r="F1670">
        <v>2.54</v>
      </c>
      <c r="G1670" s="16">
        <f>C1670*F1670*12</f>
        <v>139092.432</v>
      </c>
    </row>
    <row r="1671" spans="1:7" ht="12.75">
      <c r="A1671" s="20" t="s">
        <v>23</v>
      </c>
      <c r="B1671" s="20"/>
      <c r="C1671">
        <f>B1641</f>
        <v>4563.4</v>
      </c>
      <c r="F1671">
        <v>0.22</v>
      </c>
      <c r="G1671" s="16">
        <f>C1671*F1671*12</f>
        <v>12047.376</v>
      </c>
    </row>
    <row r="1672" spans="1:7" ht="12.75">
      <c r="A1672" s="20" t="s">
        <v>31</v>
      </c>
      <c r="B1672" s="20"/>
      <c r="G1672">
        <v>128510.56</v>
      </c>
    </row>
    <row r="1673" spans="1:7" ht="12.75">
      <c r="A1673" s="20" t="s">
        <v>32</v>
      </c>
      <c r="B1673" s="20"/>
      <c r="G1673" s="16">
        <f>D1652*1/100</f>
        <v>7333.374900000001</v>
      </c>
    </row>
    <row r="1674" spans="1:7" ht="12.75">
      <c r="A1674" s="20" t="s">
        <v>33</v>
      </c>
      <c r="B1674" s="20"/>
      <c r="G1674" s="16">
        <v>0</v>
      </c>
    </row>
    <row r="1675" spans="1:7" ht="12.75">
      <c r="A1675" s="23"/>
      <c r="B1675" s="23"/>
      <c r="G1675" s="16"/>
    </row>
    <row r="1676" spans="1:7" ht="12.75">
      <c r="A1676" s="20" t="s">
        <v>14</v>
      </c>
      <c r="B1676" s="20"/>
      <c r="G1676" s="16">
        <f>G1666+G1667+G1668+G1669+G1670+G1672+G1673+G1674</f>
        <v>511278.7888999999</v>
      </c>
    </row>
    <row r="1678" spans="2:5" ht="12.75">
      <c r="B1678" s="16" t="s">
        <v>34</v>
      </c>
      <c r="C1678" s="16">
        <f>G1676+G1656+G1657</f>
        <v>688037.5066999999</v>
      </c>
      <c r="D1678" s="16"/>
      <c r="E1678" s="16"/>
    </row>
    <row r="1679" spans="1:5" ht="12.75">
      <c r="A1679" s="2" t="s">
        <v>35</v>
      </c>
      <c r="B1679" s="2"/>
      <c r="C1679" s="16">
        <f>C1654-C1678</f>
        <v>25496.833300000173</v>
      </c>
      <c r="D1679" s="16"/>
      <c r="E1679" s="16"/>
    </row>
    <row r="1680" spans="1:2" ht="12.75">
      <c r="A1680" s="2"/>
      <c r="B1680" s="2"/>
    </row>
    <row r="1682" spans="1:7" ht="12.75">
      <c r="A1682" s="1" t="s">
        <v>0</v>
      </c>
      <c r="B1682" s="2" t="s">
        <v>75</v>
      </c>
      <c r="C1682" s="2"/>
      <c r="D1682" s="1"/>
      <c r="E1682" s="1"/>
      <c r="F1682" s="1"/>
      <c r="G1682" s="1"/>
    </row>
    <row r="1683" spans="1:2" ht="12.75">
      <c r="A1683" t="s">
        <v>2</v>
      </c>
      <c r="B1683">
        <v>3244.2</v>
      </c>
    </row>
    <row r="1685" spans="1:2" ht="13.5" thickBot="1">
      <c r="A1685" s="3"/>
      <c r="B1685" s="3"/>
    </row>
    <row r="1686" spans="1:7" ht="93.75" thickBot="1">
      <c r="A1686" s="4"/>
      <c r="B1686" s="5" t="s">
        <v>3</v>
      </c>
      <c r="C1686" s="5" t="s">
        <v>4</v>
      </c>
      <c r="D1686" s="6" t="s">
        <v>5</v>
      </c>
      <c r="E1686" s="7"/>
      <c r="F1686" s="8"/>
      <c r="G1686" s="5" t="s">
        <v>6</v>
      </c>
    </row>
    <row r="1687" spans="1:7" ht="15.75" thickBot="1">
      <c r="A1687" s="9" t="s">
        <v>7</v>
      </c>
      <c r="B1687" s="10">
        <v>99531.57</v>
      </c>
      <c r="C1687" s="10">
        <v>447691.36</v>
      </c>
      <c r="D1687" s="6">
        <v>426189.17</v>
      </c>
      <c r="E1687" s="7"/>
      <c r="F1687" s="8"/>
      <c r="G1687" s="10">
        <f>B1687+C1687-D1687</f>
        <v>121033.75999999995</v>
      </c>
    </row>
    <row r="1688" spans="1:7" ht="15.75" thickBot="1">
      <c r="A1688" s="9" t="s">
        <v>8</v>
      </c>
      <c r="B1688" s="10"/>
      <c r="C1688" s="10"/>
      <c r="D1688" s="6"/>
      <c r="E1688" s="7"/>
      <c r="F1688" s="8"/>
      <c r="G1688" s="10">
        <f>B1688+C1688-D1688</f>
        <v>0</v>
      </c>
    </row>
    <row r="1689" spans="1:7" ht="31.5" thickBot="1">
      <c r="A1689" s="9" t="s">
        <v>9</v>
      </c>
      <c r="B1689" s="10">
        <v>12456.33</v>
      </c>
      <c r="C1689" s="10">
        <v>78505.61</v>
      </c>
      <c r="D1689" s="6">
        <v>70330.82</v>
      </c>
      <c r="E1689" s="7"/>
      <c r="F1689" s="8"/>
      <c r="G1689" s="10">
        <f>B1689+C1689-D1689</f>
        <v>20631.119999999995</v>
      </c>
    </row>
    <row r="1690" spans="1:7" ht="15.75" thickBot="1">
      <c r="A1690" s="9" t="s">
        <v>10</v>
      </c>
      <c r="B1690" s="10"/>
      <c r="C1690" s="10"/>
      <c r="D1690" s="6"/>
      <c r="E1690" s="7"/>
      <c r="F1690" s="8"/>
      <c r="G1690" s="10">
        <f>B1690+C1690-D1690</f>
        <v>0</v>
      </c>
    </row>
    <row r="1691" spans="1:7" ht="15.75" thickBot="1">
      <c r="A1691" s="9" t="s">
        <v>11</v>
      </c>
      <c r="B1691" s="10"/>
      <c r="C1691" s="10"/>
      <c r="D1691" s="6"/>
      <c r="E1691" s="7"/>
      <c r="F1691" s="11"/>
      <c r="G1691" s="10">
        <f>B1691+C1691-F1691</f>
        <v>0</v>
      </c>
    </row>
    <row r="1692" spans="1:7" ht="15.75" thickBot="1">
      <c r="A1692" s="9" t="s">
        <v>12</v>
      </c>
      <c r="B1692" s="10">
        <v>0</v>
      </c>
      <c r="C1692" s="10">
        <v>0</v>
      </c>
      <c r="D1692" s="6">
        <v>0</v>
      </c>
      <c r="E1692" s="7"/>
      <c r="F1692" s="8"/>
      <c r="G1692" s="10">
        <f>B1692+C1692-D1692</f>
        <v>0</v>
      </c>
    </row>
    <row r="1693" spans="1:7" ht="15.75" thickBot="1">
      <c r="A1693" s="12" t="s">
        <v>13</v>
      </c>
      <c r="B1693" s="10">
        <v>464.32</v>
      </c>
      <c r="C1693" s="10">
        <v>4649.1</v>
      </c>
      <c r="D1693" s="6">
        <v>4920.9</v>
      </c>
      <c r="E1693" s="7"/>
      <c r="F1693" s="8"/>
      <c r="G1693" s="10">
        <f>B1693+C1693-D1693</f>
        <v>192.52000000000044</v>
      </c>
    </row>
    <row r="1694" spans="1:7" ht="15.75" thickBot="1">
      <c r="A1694" s="9" t="s">
        <v>14</v>
      </c>
      <c r="B1694" s="10">
        <v>861.06</v>
      </c>
      <c r="C1694" s="10">
        <v>4650.54</v>
      </c>
      <c r="D1694" s="6">
        <v>4639.92</v>
      </c>
      <c r="E1694" s="7"/>
      <c r="F1694" s="8"/>
      <c r="G1694" s="10">
        <f>B1694+C1694-D1694</f>
        <v>871.6800000000003</v>
      </c>
    </row>
    <row r="1695" spans="1:3" ht="15.75" thickBot="1">
      <c r="A1695" s="3" t="s">
        <v>15</v>
      </c>
      <c r="B1695" s="3"/>
      <c r="C1695" s="13">
        <v>-192695.36</v>
      </c>
    </row>
    <row r="1696" spans="1:3" ht="12.75">
      <c r="A1696" s="2" t="s">
        <v>16</v>
      </c>
      <c r="B1696" s="2"/>
      <c r="C1696">
        <f>D1687+C1695</f>
        <v>233493.81</v>
      </c>
    </row>
    <row r="1697" spans="1:7" ht="12.75">
      <c r="A1697" s="14"/>
      <c r="B1697" s="14"/>
      <c r="C1697" s="15"/>
      <c r="D1697" s="15"/>
      <c r="E1697" s="15"/>
      <c r="G1697" t="s">
        <v>17</v>
      </c>
    </row>
    <row r="1698" spans="1:7" ht="12.75">
      <c r="A1698" s="2" t="s">
        <v>18</v>
      </c>
      <c r="B1698" s="2"/>
      <c r="F1698" s="16">
        <v>2</v>
      </c>
      <c r="G1698" s="16">
        <f>D1694*F1698/100</f>
        <v>92.7984</v>
      </c>
    </row>
    <row r="1699" spans="1:7" ht="12.75">
      <c r="A1699" s="17" t="s">
        <v>19</v>
      </c>
      <c r="B1699" s="17"/>
      <c r="C1699">
        <f>B1683</f>
        <v>3244.2</v>
      </c>
      <c r="F1699" s="18">
        <v>2.96</v>
      </c>
      <c r="G1699" s="16">
        <f>C1699*F1699*12</f>
        <v>115233.98399999998</v>
      </c>
    </row>
    <row r="1700" spans="1:7" ht="12.75">
      <c r="A1700" s="2" t="s">
        <v>18</v>
      </c>
      <c r="B1700" s="2"/>
      <c r="F1700" s="19"/>
      <c r="G1700" s="16"/>
    </row>
    <row r="1701" spans="1:7" ht="12.75">
      <c r="A1701" s="2" t="s">
        <v>20</v>
      </c>
      <c r="B1701" s="2"/>
      <c r="F1701" s="19"/>
      <c r="G1701" s="16"/>
    </row>
    <row r="1702" spans="1:7" ht="12.75">
      <c r="A1702" s="2" t="s">
        <v>21</v>
      </c>
      <c r="B1702" s="2"/>
      <c r="F1702" s="19"/>
      <c r="G1702" s="16"/>
    </row>
    <row r="1703" spans="1:7" ht="12.75">
      <c r="A1703" s="20" t="s">
        <v>22</v>
      </c>
      <c r="B1703" s="20"/>
      <c r="F1703" s="19"/>
      <c r="G1703" s="16"/>
    </row>
    <row r="1704" spans="1:7" ht="12.75">
      <c r="A1704" s="20" t="s">
        <v>23</v>
      </c>
      <c r="B1704" s="20"/>
      <c r="F1704" s="19"/>
      <c r="G1704" s="16"/>
    </row>
    <row r="1705" spans="1:7" ht="12.75">
      <c r="A1705" s="20" t="s">
        <v>24</v>
      </c>
      <c r="B1705" s="20"/>
      <c r="F1705" s="19"/>
      <c r="G1705" s="16"/>
    </row>
    <row r="1706" spans="1:7" ht="12.75">
      <c r="A1706" s="20" t="s">
        <v>14</v>
      </c>
      <c r="B1706" s="20"/>
      <c r="F1706" s="19"/>
      <c r="G1706" s="16"/>
    </row>
    <row r="1707" spans="1:6" ht="12.75">
      <c r="A1707" s="21" t="s">
        <v>25</v>
      </c>
      <c r="B1707" s="21"/>
      <c r="C1707" s="21"/>
      <c r="D1707" s="22"/>
      <c r="E1707" s="22"/>
      <c r="F1707" s="19"/>
    </row>
    <row r="1708" spans="1:7" ht="12.75">
      <c r="A1708" s="20" t="s">
        <v>26</v>
      </c>
      <c r="B1708" s="20"/>
      <c r="C1708">
        <f>B1683</f>
        <v>3244.2</v>
      </c>
      <c r="F1708" s="19">
        <v>0.29</v>
      </c>
      <c r="G1708" s="16">
        <f>C1708*F1708*12</f>
        <v>11289.815999999999</v>
      </c>
    </row>
    <row r="1709" spans="1:7" ht="12.75">
      <c r="A1709" s="20" t="s">
        <v>27</v>
      </c>
      <c r="B1709" s="20"/>
      <c r="C1709">
        <f>B1683</f>
        <v>3244.2</v>
      </c>
      <c r="F1709" s="19">
        <v>1.43</v>
      </c>
      <c r="G1709" s="16">
        <f>C1709*F1709*12</f>
        <v>55670.471999999994</v>
      </c>
    </row>
    <row r="1710" spans="1:7" ht="12.75">
      <c r="A1710" s="20" t="s">
        <v>28</v>
      </c>
      <c r="B1710" s="20"/>
      <c r="C1710">
        <f>B1683</f>
        <v>3244.2</v>
      </c>
      <c r="F1710" s="19">
        <v>0.42</v>
      </c>
      <c r="G1710" s="16">
        <f>C1710*F1710*12</f>
        <v>16350.767999999998</v>
      </c>
    </row>
    <row r="1711" spans="1:7" ht="12.75">
      <c r="A1711" s="20" t="s">
        <v>29</v>
      </c>
      <c r="B1711" s="20"/>
      <c r="F1711" s="19"/>
      <c r="G1711">
        <v>63257.6</v>
      </c>
    </row>
    <row r="1712" spans="1:7" ht="12.75">
      <c r="A1712" s="20" t="s">
        <v>30</v>
      </c>
      <c r="B1712" s="20"/>
      <c r="C1712">
        <f>B1683</f>
        <v>3244.2</v>
      </c>
      <c r="F1712">
        <v>2.54</v>
      </c>
      <c r="G1712" s="16">
        <f>C1712*F1712*12</f>
        <v>98883.216</v>
      </c>
    </row>
    <row r="1713" spans="1:7" ht="12.75">
      <c r="A1713" s="20" t="s">
        <v>23</v>
      </c>
      <c r="B1713" s="20"/>
      <c r="C1713">
        <f>B1683</f>
        <v>3244.2</v>
      </c>
      <c r="F1713">
        <v>0.22</v>
      </c>
      <c r="G1713" s="16">
        <f>C1713*F1713*12</f>
        <v>8564.687999999998</v>
      </c>
    </row>
    <row r="1714" spans="1:7" ht="12.75">
      <c r="A1714" s="20" t="s">
        <v>31</v>
      </c>
      <c r="B1714" s="20"/>
      <c r="G1714">
        <v>464581.88</v>
      </c>
    </row>
    <row r="1715" spans="1:7" ht="12.75">
      <c r="A1715" s="20" t="s">
        <v>32</v>
      </c>
      <c r="B1715" s="20"/>
      <c r="G1715" s="16">
        <f>D1694*1/100</f>
        <v>46.3992</v>
      </c>
    </row>
    <row r="1716" spans="1:7" ht="12.75">
      <c r="A1716" s="20" t="s">
        <v>33</v>
      </c>
      <c r="B1716" s="20"/>
      <c r="G1716" s="16">
        <v>0</v>
      </c>
    </row>
    <row r="1717" spans="1:7" ht="12.75">
      <c r="A1717" s="23"/>
      <c r="B1717" s="23"/>
      <c r="G1717" s="16"/>
    </row>
    <row r="1718" spans="1:7" ht="12.75">
      <c r="A1718" s="20" t="s">
        <v>14</v>
      </c>
      <c r="B1718" s="20"/>
      <c r="G1718" s="16">
        <f>G1708+G1709+G1710+G1711+G1712+G1714+G1715+G1716</f>
        <v>710080.1512</v>
      </c>
    </row>
    <row r="1720" spans="2:5" ht="12.75">
      <c r="B1720" s="16" t="s">
        <v>34</v>
      </c>
      <c r="C1720" s="16">
        <f>G1718+G1698+G1699</f>
        <v>825406.9335999999</v>
      </c>
      <c r="D1720" s="16"/>
      <c r="E1720" s="16"/>
    </row>
    <row r="1721" spans="1:5" ht="12.75">
      <c r="A1721" s="2" t="s">
        <v>35</v>
      </c>
      <c r="B1721" s="2"/>
      <c r="C1721" s="16">
        <f>C1696-C1720</f>
        <v>-591913.1235999998</v>
      </c>
      <c r="D1721" s="16"/>
      <c r="E1721" s="16"/>
    </row>
    <row r="1722" spans="1:2" ht="12.75">
      <c r="A1722" s="2"/>
      <c r="B1722" s="2"/>
    </row>
    <row r="1724" spans="1:7" ht="12.75">
      <c r="A1724" s="1" t="s">
        <v>0</v>
      </c>
      <c r="B1724" s="2" t="s">
        <v>76</v>
      </c>
      <c r="C1724" s="2"/>
      <c r="D1724" s="1"/>
      <c r="E1724" s="1"/>
      <c r="F1724" s="1"/>
      <c r="G1724" s="1"/>
    </row>
    <row r="1725" spans="1:2" ht="12.75">
      <c r="A1725" t="s">
        <v>2</v>
      </c>
      <c r="B1725">
        <v>1709.5</v>
      </c>
    </row>
    <row r="1727" spans="1:2" ht="13.5" thickBot="1">
      <c r="A1727" s="3"/>
      <c r="B1727" s="3"/>
    </row>
    <row r="1728" spans="1:7" ht="93.75" thickBot="1">
      <c r="A1728" s="4"/>
      <c r="B1728" s="5" t="s">
        <v>3</v>
      </c>
      <c r="C1728" s="5" t="s">
        <v>4</v>
      </c>
      <c r="D1728" s="6" t="s">
        <v>5</v>
      </c>
      <c r="E1728" s="7"/>
      <c r="F1728" s="8"/>
      <c r="G1728" s="5" t="s">
        <v>6</v>
      </c>
    </row>
    <row r="1729" spans="1:7" ht="15.75" thickBot="1">
      <c r="A1729" s="9" t="s">
        <v>7</v>
      </c>
      <c r="B1729" s="10">
        <v>16917.11</v>
      </c>
      <c r="C1729" s="10">
        <v>235911</v>
      </c>
      <c r="D1729" s="6">
        <v>227910.8</v>
      </c>
      <c r="E1729" s="7"/>
      <c r="F1729" s="8"/>
      <c r="G1729" s="10">
        <f>B1729+C1729-D1729</f>
        <v>24917.309999999998</v>
      </c>
    </row>
    <row r="1730" spans="1:7" ht="15.75" thickBot="1">
      <c r="A1730" s="9" t="s">
        <v>8</v>
      </c>
      <c r="B1730" s="10"/>
      <c r="C1730" s="10"/>
      <c r="D1730" s="6"/>
      <c r="E1730" s="7"/>
      <c r="F1730" s="8"/>
      <c r="G1730" s="10">
        <f>B1730+C1730-D1730</f>
        <v>0</v>
      </c>
    </row>
    <row r="1731" spans="1:7" ht="31.5" thickBot="1">
      <c r="A1731" s="9" t="s">
        <v>9</v>
      </c>
      <c r="B1731" s="10">
        <v>6333.79</v>
      </c>
      <c r="C1731" s="10">
        <v>43970.06</v>
      </c>
      <c r="D1731" s="6">
        <v>39101.04</v>
      </c>
      <c r="E1731" s="7"/>
      <c r="F1731" s="8"/>
      <c r="G1731" s="10">
        <f>B1731+C1731-D1731</f>
        <v>11202.809999999998</v>
      </c>
    </row>
    <row r="1732" spans="1:7" ht="15.75" thickBot="1">
      <c r="A1732" s="9" t="s">
        <v>10</v>
      </c>
      <c r="B1732" s="10"/>
      <c r="C1732" s="10"/>
      <c r="D1732" s="6"/>
      <c r="E1732" s="7"/>
      <c r="F1732" s="8"/>
      <c r="G1732" s="10">
        <f>B1732+C1732-D1732</f>
        <v>0</v>
      </c>
    </row>
    <row r="1733" spans="1:7" ht="15.75" thickBot="1">
      <c r="A1733" s="9" t="s">
        <v>11</v>
      </c>
      <c r="B1733" s="10"/>
      <c r="C1733" s="10"/>
      <c r="D1733" s="6"/>
      <c r="E1733" s="7"/>
      <c r="F1733" s="11"/>
      <c r="G1733" s="10">
        <f>B1733+C1733-F1733</f>
        <v>0</v>
      </c>
    </row>
    <row r="1734" spans="1:7" ht="15.75" thickBot="1">
      <c r="A1734" s="9" t="s">
        <v>12</v>
      </c>
      <c r="B1734" s="10">
        <v>0</v>
      </c>
      <c r="C1734" s="10">
        <v>0</v>
      </c>
      <c r="D1734" s="6">
        <v>0</v>
      </c>
      <c r="E1734" s="7"/>
      <c r="F1734" s="8"/>
      <c r="G1734" s="10">
        <f>B1734+C1734-D1734</f>
        <v>0</v>
      </c>
    </row>
    <row r="1735" spans="1:7" ht="15.75" thickBot="1">
      <c r="A1735" s="12" t="s">
        <v>13</v>
      </c>
      <c r="B1735" s="10">
        <v>0</v>
      </c>
      <c r="C1735" s="10">
        <v>0</v>
      </c>
      <c r="D1735" s="6">
        <v>0</v>
      </c>
      <c r="E1735" s="7"/>
      <c r="F1735" s="8"/>
      <c r="G1735" s="10">
        <f>B1735+C1735-D1735</f>
        <v>0</v>
      </c>
    </row>
    <row r="1736" spans="1:7" ht="15.75" thickBot="1">
      <c r="A1736" s="9" t="s">
        <v>14</v>
      </c>
      <c r="B1736" s="10">
        <f>B1729+B1730+B1731+B1732+B1734+B1735+B1733</f>
        <v>23250.9</v>
      </c>
      <c r="C1736" s="10">
        <f>C1729+C1731+C1735</f>
        <v>279881.06</v>
      </c>
      <c r="D1736" s="6">
        <f>D1729+D1731+D1735</f>
        <v>267011.83999999997</v>
      </c>
      <c r="E1736" s="7"/>
      <c r="F1736" s="8"/>
      <c r="G1736" s="10">
        <f>B1736+C1736-D1736</f>
        <v>36120.12000000005</v>
      </c>
    </row>
    <row r="1737" spans="1:3" ht="15.75" thickBot="1">
      <c r="A1737" s="3" t="s">
        <v>15</v>
      </c>
      <c r="B1737" s="3"/>
      <c r="C1737" s="13">
        <v>10616.95</v>
      </c>
    </row>
    <row r="1738" spans="1:3" ht="12.75">
      <c r="A1738" s="2" t="s">
        <v>16</v>
      </c>
      <c r="B1738" s="2"/>
      <c r="C1738">
        <f>D1729+C1737</f>
        <v>238527.75</v>
      </c>
    </row>
    <row r="1739" spans="1:7" ht="12.75">
      <c r="A1739" s="14"/>
      <c r="B1739" s="14"/>
      <c r="C1739" s="15"/>
      <c r="D1739" s="15"/>
      <c r="E1739" s="15"/>
      <c r="G1739" t="s">
        <v>17</v>
      </c>
    </row>
    <row r="1740" spans="1:7" ht="12.75">
      <c r="A1740" s="2" t="s">
        <v>18</v>
      </c>
      <c r="B1740" s="2"/>
      <c r="F1740" s="16">
        <v>2</v>
      </c>
      <c r="G1740" s="16">
        <f>D1736*F1740/100</f>
        <v>5340.2368</v>
      </c>
    </row>
    <row r="1741" spans="1:7" ht="12.75">
      <c r="A1741" s="17" t="s">
        <v>19</v>
      </c>
      <c r="B1741" s="17"/>
      <c r="C1741">
        <f>B1725</f>
        <v>1709.5</v>
      </c>
      <c r="F1741" s="18">
        <v>2.96</v>
      </c>
      <c r="G1741" s="16">
        <f>C1741*F1741*12</f>
        <v>60721.44</v>
      </c>
    </row>
    <row r="1742" spans="1:7" ht="12.75">
      <c r="A1742" s="2" t="s">
        <v>18</v>
      </c>
      <c r="B1742" s="2"/>
      <c r="F1742" s="19"/>
      <c r="G1742" s="16"/>
    </row>
    <row r="1743" spans="1:7" ht="12.75">
      <c r="A1743" s="2" t="s">
        <v>20</v>
      </c>
      <c r="B1743" s="2"/>
      <c r="F1743" s="19"/>
      <c r="G1743" s="16"/>
    </row>
    <row r="1744" spans="1:7" ht="12.75">
      <c r="A1744" s="2" t="s">
        <v>21</v>
      </c>
      <c r="B1744" s="2"/>
      <c r="F1744" s="19"/>
      <c r="G1744" s="16"/>
    </row>
    <row r="1745" spans="1:7" ht="12.75">
      <c r="A1745" s="20" t="s">
        <v>22</v>
      </c>
      <c r="B1745" s="20"/>
      <c r="F1745" s="19"/>
      <c r="G1745" s="16"/>
    </row>
    <row r="1746" spans="1:7" ht="12.75">
      <c r="A1746" s="20" t="s">
        <v>23</v>
      </c>
      <c r="B1746" s="20"/>
      <c r="F1746" s="19"/>
      <c r="G1746" s="16"/>
    </row>
    <row r="1747" spans="1:7" ht="12.75">
      <c r="A1747" s="20" t="s">
        <v>24</v>
      </c>
      <c r="B1747" s="20"/>
      <c r="F1747" s="19"/>
      <c r="G1747" s="16"/>
    </row>
    <row r="1748" spans="1:7" ht="12.75">
      <c r="A1748" s="20" t="s">
        <v>14</v>
      </c>
      <c r="B1748" s="20"/>
      <c r="F1748" s="19"/>
      <c r="G1748" s="16"/>
    </row>
    <row r="1749" spans="1:6" ht="12.75">
      <c r="A1749" s="21" t="s">
        <v>25</v>
      </c>
      <c r="B1749" s="21"/>
      <c r="C1749" s="21"/>
      <c r="D1749" s="22"/>
      <c r="E1749" s="22"/>
      <c r="F1749" s="19"/>
    </row>
    <row r="1750" spans="1:7" ht="12.75">
      <c r="A1750" s="20" t="s">
        <v>26</v>
      </c>
      <c r="B1750" s="20"/>
      <c r="C1750">
        <f>B1725</f>
        <v>1709.5</v>
      </c>
      <c r="F1750" s="19">
        <v>0.29</v>
      </c>
      <c r="G1750" s="16">
        <f>C1750*F1750*12</f>
        <v>5949.0599999999995</v>
      </c>
    </row>
    <row r="1751" spans="1:7" ht="12.75">
      <c r="A1751" s="20" t="s">
        <v>27</v>
      </c>
      <c r="B1751" s="20"/>
      <c r="C1751">
        <f>B1725</f>
        <v>1709.5</v>
      </c>
      <c r="F1751" s="19">
        <v>1.43</v>
      </c>
      <c r="G1751" s="16">
        <f>C1751*F1751*12</f>
        <v>29335.02</v>
      </c>
    </row>
    <row r="1752" spans="1:7" ht="12.75">
      <c r="A1752" s="20" t="s">
        <v>28</v>
      </c>
      <c r="B1752" s="20"/>
      <c r="C1752">
        <f>B1725</f>
        <v>1709.5</v>
      </c>
      <c r="F1752" s="19">
        <v>0.42</v>
      </c>
      <c r="G1752" s="16">
        <f>C1752*F1752*12</f>
        <v>8615.880000000001</v>
      </c>
    </row>
    <row r="1753" spans="1:7" ht="12.75">
      <c r="A1753" s="20" t="s">
        <v>29</v>
      </c>
      <c r="B1753" s="20"/>
      <c r="F1753" s="19"/>
      <c r="G1753">
        <v>84019.24</v>
      </c>
    </row>
    <row r="1754" spans="1:7" ht="12.75">
      <c r="A1754" s="20" t="s">
        <v>30</v>
      </c>
      <c r="B1754" s="20"/>
      <c r="C1754">
        <f>B1725</f>
        <v>1709.5</v>
      </c>
      <c r="F1754">
        <v>2.54</v>
      </c>
      <c r="G1754" s="16">
        <f>C1754*F1754*12</f>
        <v>52105.56</v>
      </c>
    </row>
    <row r="1755" spans="1:7" ht="12.75">
      <c r="A1755" s="20" t="s">
        <v>23</v>
      </c>
      <c r="B1755" s="20"/>
      <c r="C1755">
        <f>B1725</f>
        <v>1709.5</v>
      </c>
      <c r="F1755">
        <v>0.22</v>
      </c>
      <c r="G1755" s="16">
        <f>C1755*F1755*12</f>
        <v>4513.08</v>
      </c>
    </row>
    <row r="1756" spans="1:7" ht="12.75">
      <c r="A1756" s="20" t="s">
        <v>31</v>
      </c>
      <c r="B1756" s="20"/>
      <c r="G1756">
        <v>0</v>
      </c>
    </row>
    <row r="1757" spans="1:7" ht="12.75">
      <c r="A1757" s="20" t="s">
        <v>32</v>
      </c>
      <c r="B1757" s="20"/>
      <c r="G1757" s="16">
        <f>D1736*1/100</f>
        <v>2670.1184</v>
      </c>
    </row>
    <row r="1758" spans="1:7" ht="12.75">
      <c r="A1758" s="20" t="s">
        <v>33</v>
      </c>
      <c r="B1758" s="20"/>
      <c r="G1758" s="16">
        <v>0</v>
      </c>
    </row>
    <row r="1759" spans="1:7" ht="12.75">
      <c r="A1759" s="23"/>
      <c r="B1759" s="23"/>
      <c r="G1759" s="16"/>
    </row>
    <row r="1760" spans="1:7" ht="12.75">
      <c r="A1760" s="20" t="s">
        <v>14</v>
      </c>
      <c r="B1760" s="20"/>
      <c r="G1760" s="16">
        <f>G1750+G1751+G1752+G1753+G1754+G1756+G1757+G1758</f>
        <v>182694.87840000002</v>
      </c>
    </row>
    <row r="1762" spans="2:5" ht="12.75">
      <c r="B1762" s="16" t="s">
        <v>34</v>
      </c>
      <c r="C1762" s="16">
        <f>G1760+G1740+G1741</f>
        <v>248756.55520000003</v>
      </c>
      <c r="D1762" s="16"/>
      <c r="E1762" s="16"/>
    </row>
    <row r="1763" spans="1:5" ht="12.75">
      <c r="A1763" s="2" t="s">
        <v>35</v>
      </c>
      <c r="B1763" s="2"/>
      <c r="C1763" s="16">
        <f>C1738-C1762</f>
        <v>-10228.805200000032</v>
      </c>
      <c r="D1763" s="16"/>
      <c r="E1763" s="16"/>
    </row>
    <row r="1764" spans="1:2" ht="12.75">
      <c r="A1764" s="2"/>
      <c r="B1764" s="2"/>
    </row>
    <row r="1766" spans="1:7" ht="12.75">
      <c r="A1766" s="1" t="s">
        <v>0</v>
      </c>
      <c r="B1766" s="2" t="s">
        <v>77</v>
      </c>
      <c r="C1766" s="2"/>
      <c r="D1766" s="1"/>
      <c r="E1766" s="1"/>
      <c r="F1766" s="1"/>
      <c r="G1766" s="1"/>
    </row>
    <row r="1767" spans="1:2" ht="12.75">
      <c r="A1767" t="s">
        <v>2</v>
      </c>
      <c r="B1767">
        <v>176.2</v>
      </c>
    </row>
    <row r="1769" spans="1:2" ht="13.5" thickBot="1">
      <c r="A1769" s="3"/>
      <c r="B1769" s="3"/>
    </row>
    <row r="1770" spans="1:7" ht="93.75" thickBot="1">
      <c r="A1770" s="4"/>
      <c r="B1770" s="5" t="s">
        <v>3</v>
      </c>
      <c r="C1770" s="5" t="s">
        <v>4</v>
      </c>
      <c r="D1770" s="6" t="s">
        <v>5</v>
      </c>
      <c r="E1770" s="7"/>
      <c r="F1770" s="8"/>
      <c r="G1770" s="5" t="s">
        <v>6</v>
      </c>
    </row>
    <row r="1771" spans="1:7" ht="15.75" thickBot="1">
      <c r="A1771" s="9" t="s">
        <v>7</v>
      </c>
      <c r="B1771" s="10">
        <v>11280.39</v>
      </c>
      <c r="C1771" s="10">
        <v>18468.72</v>
      </c>
      <c r="D1771" s="6">
        <v>12776.04</v>
      </c>
      <c r="E1771" s="7"/>
      <c r="F1771" s="8"/>
      <c r="G1771" s="10">
        <f>B1771+C1771-D1771</f>
        <v>16973.07</v>
      </c>
    </row>
    <row r="1772" spans="1:7" ht="15.75" thickBot="1">
      <c r="A1772" s="9" t="s">
        <v>8</v>
      </c>
      <c r="B1772" s="10"/>
      <c r="C1772" s="10"/>
      <c r="D1772" s="6"/>
      <c r="E1772" s="7"/>
      <c r="F1772" s="8"/>
      <c r="G1772" s="10">
        <f>B1772+C1772-D1772</f>
        <v>0</v>
      </c>
    </row>
    <row r="1773" spans="1:7" ht="31.5" thickBot="1">
      <c r="A1773" s="9" t="s">
        <v>9</v>
      </c>
      <c r="B1773" s="10">
        <v>0</v>
      </c>
      <c r="C1773" s="10">
        <v>0</v>
      </c>
      <c r="D1773" s="6">
        <v>0</v>
      </c>
      <c r="E1773" s="7"/>
      <c r="F1773" s="8"/>
      <c r="G1773" s="10">
        <f>B1773+C1773-D1773</f>
        <v>0</v>
      </c>
    </row>
    <row r="1774" spans="1:7" ht="15.75" thickBot="1">
      <c r="A1774" s="9" t="s">
        <v>10</v>
      </c>
      <c r="B1774" s="10"/>
      <c r="C1774" s="10"/>
      <c r="D1774" s="6"/>
      <c r="E1774" s="7"/>
      <c r="F1774" s="8"/>
      <c r="G1774" s="10">
        <f>B1774+C1774-D1774</f>
        <v>0</v>
      </c>
    </row>
    <row r="1775" spans="1:7" ht="15.75" thickBot="1">
      <c r="A1775" s="9" t="s">
        <v>11</v>
      </c>
      <c r="B1775" s="10"/>
      <c r="C1775" s="10"/>
      <c r="D1775" s="6"/>
      <c r="E1775" s="7"/>
      <c r="F1775" s="11"/>
      <c r="G1775" s="10">
        <f>B1775+C1775-F1775</f>
        <v>0</v>
      </c>
    </row>
    <row r="1776" spans="1:7" ht="15.75" thickBot="1">
      <c r="A1776" s="9" t="s">
        <v>12</v>
      </c>
      <c r="B1776" s="10">
        <v>0</v>
      </c>
      <c r="C1776" s="10">
        <v>0</v>
      </c>
      <c r="D1776" s="6">
        <v>0</v>
      </c>
      <c r="E1776" s="7"/>
      <c r="F1776" s="8"/>
      <c r="G1776" s="10">
        <f>B1776+C1776-D1776</f>
        <v>0</v>
      </c>
    </row>
    <row r="1777" spans="1:7" ht="15.75" thickBot="1">
      <c r="A1777" s="12" t="s">
        <v>13</v>
      </c>
      <c r="B1777" s="10">
        <v>0</v>
      </c>
      <c r="C1777" s="10">
        <v>0</v>
      </c>
      <c r="D1777" s="6">
        <v>0</v>
      </c>
      <c r="E1777" s="7"/>
      <c r="F1777" s="8"/>
      <c r="G1777" s="10">
        <f>B1777+C1777-D1777</f>
        <v>0</v>
      </c>
    </row>
    <row r="1778" spans="1:7" ht="15.75" thickBot="1">
      <c r="A1778" s="9" t="s">
        <v>14</v>
      </c>
      <c r="B1778" s="10">
        <f>B1771+B1772+B1773+B1774+B1776+B1777+B1775</f>
        <v>11280.39</v>
      </c>
      <c r="C1778" s="10">
        <f>C1771+C1773+C1777</f>
        <v>18468.72</v>
      </c>
      <c r="D1778" s="6">
        <f>D1771+D1773+D1777</f>
        <v>12776.04</v>
      </c>
      <c r="E1778" s="7"/>
      <c r="F1778" s="8"/>
      <c r="G1778" s="10">
        <f>B1778+C1778-D1778</f>
        <v>16973.07</v>
      </c>
    </row>
    <row r="1779" spans="1:3" ht="15.75" thickBot="1">
      <c r="A1779" s="3" t="s">
        <v>15</v>
      </c>
      <c r="B1779" s="3"/>
      <c r="C1779" s="13">
        <v>-9996.3</v>
      </c>
    </row>
    <row r="1780" spans="1:3" ht="12.75">
      <c r="A1780" s="2" t="s">
        <v>16</v>
      </c>
      <c r="B1780" s="2"/>
      <c r="C1780">
        <f>D1771+C1779</f>
        <v>2779.7400000000016</v>
      </c>
    </row>
    <row r="1781" spans="1:7" ht="12.75">
      <c r="A1781" s="14"/>
      <c r="B1781" s="14"/>
      <c r="C1781" s="15"/>
      <c r="D1781" s="15"/>
      <c r="E1781" s="15"/>
      <c r="G1781" t="s">
        <v>17</v>
      </c>
    </row>
    <row r="1782" spans="1:7" ht="12.75">
      <c r="A1782" s="2" t="s">
        <v>18</v>
      </c>
      <c r="B1782" s="2"/>
      <c r="F1782" s="16">
        <v>2</v>
      </c>
      <c r="G1782" s="16">
        <f>D1778*F1782/100</f>
        <v>255.5208</v>
      </c>
    </row>
    <row r="1783" spans="1:7" ht="12.75">
      <c r="A1783" s="17" t="s">
        <v>19</v>
      </c>
      <c r="B1783" s="17"/>
      <c r="C1783">
        <f>B1767</f>
        <v>176.2</v>
      </c>
      <c r="F1783" s="18">
        <v>2.96</v>
      </c>
      <c r="G1783" s="16">
        <f>C1783*F1783*12</f>
        <v>6258.623999999999</v>
      </c>
    </row>
    <row r="1784" spans="1:7" ht="12.75">
      <c r="A1784" s="2" t="s">
        <v>18</v>
      </c>
      <c r="B1784" s="2"/>
      <c r="F1784" s="19"/>
      <c r="G1784" s="16"/>
    </row>
    <row r="1785" spans="1:7" ht="12.75">
      <c r="A1785" s="2" t="s">
        <v>20</v>
      </c>
      <c r="B1785" s="2"/>
      <c r="F1785" s="19"/>
      <c r="G1785" s="16"/>
    </row>
    <row r="1786" spans="1:7" ht="12.75">
      <c r="A1786" s="2" t="s">
        <v>21</v>
      </c>
      <c r="B1786" s="2"/>
      <c r="F1786" s="19"/>
      <c r="G1786" s="16"/>
    </row>
    <row r="1787" spans="1:7" ht="12.75">
      <c r="A1787" s="20" t="s">
        <v>22</v>
      </c>
      <c r="B1787" s="20"/>
      <c r="F1787" s="19"/>
      <c r="G1787" s="16"/>
    </row>
    <row r="1788" spans="1:7" ht="12.75">
      <c r="A1788" s="20" t="s">
        <v>23</v>
      </c>
      <c r="B1788" s="20"/>
      <c r="F1788" s="19"/>
      <c r="G1788" s="16"/>
    </row>
    <row r="1789" spans="1:7" ht="12.75">
      <c r="A1789" s="20" t="s">
        <v>24</v>
      </c>
      <c r="B1789" s="20"/>
      <c r="F1789" s="19"/>
      <c r="G1789" s="16"/>
    </row>
    <row r="1790" spans="1:7" ht="12.75">
      <c r="A1790" s="20" t="s">
        <v>14</v>
      </c>
      <c r="B1790" s="20"/>
      <c r="F1790" s="19"/>
      <c r="G1790" s="16"/>
    </row>
    <row r="1791" spans="1:6" ht="12.75">
      <c r="A1791" s="21" t="s">
        <v>25</v>
      </c>
      <c r="B1791" s="21"/>
      <c r="C1791" s="21"/>
      <c r="D1791" s="22"/>
      <c r="E1791" s="22"/>
      <c r="F1791" s="19"/>
    </row>
    <row r="1792" spans="1:7" ht="12.75">
      <c r="A1792" s="20" t="s">
        <v>26</v>
      </c>
      <c r="B1792" s="20"/>
      <c r="C1792">
        <f>B1767</f>
        <v>176.2</v>
      </c>
      <c r="F1792" s="19">
        <v>0.29</v>
      </c>
      <c r="G1792" s="16">
        <f>C1792*F1792*12</f>
        <v>613.1759999999999</v>
      </c>
    </row>
    <row r="1793" spans="1:7" ht="12.75">
      <c r="A1793" s="20" t="s">
        <v>27</v>
      </c>
      <c r="B1793" s="20"/>
      <c r="C1793">
        <f>B1767</f>
        <v>176.2</v>
      </c>
      <c r="F1793" s="19">
        <v>1.43</v>
      </c>
      <c r="G1793" s="16">
        <f>C1793*F1793*12</f>
        <v>3023.5919999999996</v>
      </c>
    </row>
    <row r="1794" spans="1:7" ht="12.75">
      <c r="A1794" s="20" t="s">
        <v>28</v>
      </c>
      <c r="B1794" s="20"/>
      <c r="C1794">
        <f>B1767</f>
        <v>176.2</v>
      </c>
      <c r="F1794" s="19">
        <v>0.42</v>
      </c>
      <c r="G1794" s="16">
        <f>C1794*F1794*12</f>
        <v>888.0479999999999</v>
      </c>
    </row>
    <row r="1795" spans="1:7" ht="12.75">
      <c r="A1795" s="20" t="s">
        <v>29</v>
      </c>
      <c r="B1795" s="20"/>
      <c r="F1795" s="19"/>
      <c r="G1795">
        <v>0</v>
      </c>
    </row>
    <row r="1796" spans="1:7" ht="12.75">
      <c r="A1796" s="20" t="s">
        <v>30</v>
      </c>
      <c r="B1796" s="20"/>
      <c r="C1796">
        <f>B1767</f>
        <v>176.2</v>
      </c>
      <c r="F1796">
        <v>2.54</v>
      </c>
      <c r="G1796" s="16">
        <f>C1796*F1796*12</f>
        <v>5370.576</v>
      </c>
    </row>
    <row r="1797" spans="1:7" ht="12.75">
      <c r="A1797" s="20" t="s">
        <v>23</v>
      </c>
      <c r="B1797" s="20"/>
      <c r="C1797">
        <f>B1767</f>
        <v>176.2</v>
      </c>
      <c r="F1797">
        <v>0.22</v>
      </c>
      <c r="G1797" s="16">
        <f>C1797*F1797*12</f>
        <v>465.16799999999995</v>
      </c>
    </row>
    <row r="1798" spans="1:7" ht="12.75">
      <c r="A1798" s="20" t="s">
        <v>31</v>
      </c>
      <c r="B1798" s="20"/>
      <c r="G1798">
        <v>0</v>
      </c>
    </row>
    <row r="1799" spans="1:7" ht="12.75">
      <c r="A1799" s="20" t="s">
        <v>32</v>
      </c>
      <c r="B1799" s="20"/>
      <c r="G1799" s="16">
        <f>D1778*1/100</f>
        <v>127.7604</v>
      </c>
    </row>
    <row r="1800" spans="1:7" ht="12.75">
      <c r="A1800" s="20" t="s">
        <v>33</v>
      </c>
      <c r="B1800" s="20"/>
      <c r="G1800" s="16">
        <v>0</v>
      </c>
    </row>
    <row r="1801" spans="1:7" ht="12.75">
      <c r="A1801" s="23"/>
      <c r="B1801" s="23"/>
      <c r="G1801" s="16"/>
    </row>
    <row r="1802" spans="1:7" ht="12.75">
      <c r="A1802" s="20" t="s">
        <v>14</v>
      </c>
      <c r="B1802" s="20"/>
      <c r="G1802" s="16">
        <f>G1792+G1793+G1794+G1795+G1796+G1798+G1799+G1800</f>
        <v>10023.152399999999</v>
      </c>
    </row>
    <row r="1804" spans="2:5" ht="12.75">
      <c r="B1804" s="16" t="s">
        <v>34</v>
      </c>
      <c r="C1804" s="16">
        <f>G1802+G1782+G1783</f>
        <v>16537.297199999997</v>
      </c>
      <c r="D1804" s="16"/>
      <c r="E1804" s="16"/>
    </row>
    <row r="1805" spans="1:5" ht="12.75">
      <c r="A1805" s="2" t="s">
        <v>35</v>
      </c>
      <c r="B1805" s="2"/>
      <c r="C1805" s="16">
        <f>C1780-C1804</f>
        <v>-13757.557199999996</v>
      </c>
      <c r="D1805" s="16"/>
      <c r="E1805" s="16"/>
    </row>
    <row r="1806" spans="1:2" ht="12.75">
      <c r="A1806" s="2"/>
      <c r="B1806" s="2"/>
    </row>
    <row r="1808" spans="1:7" ht="12.75">
      <c r="A1808" s="1" t="s">
        <v>0</v>
      </c>
      <c r="B1808" s="2" t="s">
        <v>78</v>
      </c>
      <c r="C1808" s="2"/>
      <c r="D1808" s="1"/>
      <c r="E1808" s="1"/>
      <c r="F1808" s="1"/>
      <c r="G1808" s="1"/>
    </row>
    <row r="1809" spans="1:2" ht="12.75">
      <c r="A1809" t="s">
        <v>2</v>
      </c>
      <c r="B1809">
        <v>84.3</v>
      </c>
    </row>
    <row r="1811" spans="1:2" ht="13.5" thickBot="1">
      <c r="A1811" s="3"/>
      <c r="B1811" s="3"/>
    </row>
    <row r="1812" spans="1:7" ht="93.75" thickBot="1">
      <c r="A1812" s="4"/>
      <c r="B1812" s="5" t="s">
        <v>3</v>
      </c>
      <c r="C1812" s="5" t="s">
        <v>4</v>
      </c>
      <c r="D1812" s="6" t="s">
        <v>5</v>
      </c>
      <c r="E1812" s="7"/>
      <c r="F1812" s="8"/>
      <c r="G1812" s="5" t="s">
        <v>6</v>
      </c>
    </row>
    <row r="1813" spans="1:7" ht="15.75" thickBot="1">
      <c r="A1813" s="9" t="s">
        <v>7</v>
      </c>
      <c r="B1813" s="10">
        <v>290.17</v>
      </c>
      <c r="C1813" s="10">
        <v>11481.66</v>
      </c>
      <c r="D1813" s="6">
        <v>9688.32</v>
      </c>
      <c r="E1813" s="7"/>
      <c r="F1813" s="8"/>
      <c r="G1813" s="10">
        <f>B1813+C1813-D1813</f>
        <v>2083.51</v>
      </c>
    </row>
    <row r="1814" spans="1:7" ht="15.75" thickBot="1">
      <c r="A1814" s="9" t="s">
        <v>8</v>
      </c>
      <c r="B1814" s="10"/>
      <c r="C1814" s="10"/>
      <c r="D1814" s="6"/>
      <c r="E1814" s="7"/>
      <c r="F1814" s="8"/>
      <c r="G1814" s="10">
        <f>B1814+C1814-D1814</f>
        <v>0</v>
      </c>
    </row>
    <row r="1815" spans="1:7" ht="31.5" thickBot="1">
      <c r="A1815" s="9" t="s">
        <v>9</v>
      </c>
      <c r="B1815" s="10">
        <v>0</v>
      </c>
      <c r="C1815" s="10">
        <v>0</v>
      </c>
      <c r="D1815" s="6">
        <v>0</v>
      </c>
      <c r="E1815" s="7"/>
      <c r="F1815" s="8"/>
      <c r="G1815" s="10">
        <f>B1815+C1815-D1815</f>
        <v>0</v>
      </c>
    </row>
    <row r="1816" spans="1:7" ht="15.75" thickBot="1">
      <c r="A1816" s="9" t="s">
        <v>10</v>
      </c>
      <c r="B1816" s="10"/>
      <c r="C1816" s="10"/>
      <c r="D1816" s="6"/>
      <c r="E1816" s="7"/>
      <c r="F1816" s="8"/>
      <c r="G1816" s="10">
        <f>B1816+C1816-D1816</f>
        <v>0</v>
      </c>
    </row>
    <row r="1817" spans="1:7" ht="15.75" thickBot="1">
      <c r="A1817" s="9" t="s">
        <v>11</v>
      </c>
      <c r="B1817" s="10"/>
      <c r="C1817" s="10"/>
      <c r="D1817" s="6"/>
      <c r="E1817" s="7"/>
      <c r="F1817" s="11"/>
      <c r="G1817" s="10">
        <f>B1817+C1817-F1817</f>
        <v>0</v>
      </c>
    </row>
    <row r="1818" spans="1:7" ht="15.75" thickBot="1">
      <c r="A1818" s="9" t="s">
        <v>12</v>
      </c>
      <c r="B1818" s="10">
        <v>0</v>
      </c>
      <c r="C1818" s="10">
        <v>0</v>
      </c>
      <c r="D1818" s="6">
        <v>0</v>
      </c>
      <c r="E1818" s="7"/>
      <c r="F1818" s="8"/>
      <c r="G1818" s="10">
        <f>B1818+C1818-D1818</f>
        <v>0</v>
      </c>
    </row>
    <row r="1819" spans="1:7" ht="15.75" thickBot="1">
      <c r="A1819" s="12" t="s">
        <v>13</v>
      </c>
      <c r="B1819" s="10">
        <v>0</v>
      </c>
      <c r="C1819" s="10">
        <v>0</v>
      </c>
      <c r="D1819" s="6">
        <v>0</v>
      </c>
      <c r="E1819" s="7"/>
      <c r="F1819" s="8"/>
      <c r="G1819" s="10">
        <f>B1819+C1819-D1819</f>
        <v>0</v>
      </c>
    </row>
    <row r="1820" spans="1:7" ht="15.75" thickBot="1">
      <c r="A1820" s="9" t="s">
        <v>14</v>
      </c>
      <c r="B1820" s="10">
        <f>B1813+B1814+B1815+B1816+B1818+B1819+B1817</f>
        <v>290.17</v>
      </c>
      <c r="C1820" s="10">
        <f>C1813+C1815+C1819</f>
        <v>11481.66</v>
      </c>
      <c r="D1820" s="6">
        <f>D1813+D1815+D1819</f>
        <v>9688.32</v>
      </c>
      <c r="E1820" s="7"/>
      <c r="F1820" s="8"/>
      <c r="G1820" s="10">
        <f>B1820+C1820-D1820</f>
        <v>2083.51</v>
      </c>
    </row>
    <row r="1821" spans="1:3" ht="15.75" thickBot="1">
      <c r="A1821" s="3" t="s">
        <v>15</v>
      </c>
      <c r="B1821" s="3"/>
      <c r="C1821" s="13">
        <v>2541.06</v>
      </c>
    </row>
    <row r="1822" spans="1:3" ht="12.75">
      <c r="A1822" s="2" t="s">
        <v>16</v>
      </c>
      <c r="B1822" s="2"/>
      <c r="C1822">
        <f>D1813+C1821</f>
        <v>12229.38</v>
      </c>
    </row>
    <row r="1823" spans="1:7" ht="12.75">
      <c r="A1823" s="14"/>
      <c r="B1823" s="14"/>
      <c r="C1823" s="15"/>
      <c r="D1823" s="15"/>
      <c r="E1823" s="15"/>
      <c r="G1823" t="s">
        <v>17</v>
      </c>
    </row>
    <row r="1824" spans="1:7" ht="12.75">
      <c r="A1824" s="2" t="s">
        <v>18</v>
      </c>
      <c r="B1824" s="2"/>
      <c r="F1824" s="16">
        <v>2</v>
      </c>
      <c r="G1824" s="16">
        <f>D1820*F1824/100</f>
        <v>193.7664</v>
      </c>
    </row>
    <row r="1825" spans="1:7" ht="12.75">
      <c r="A1825" s="17" t="s">
        <v>19</v>
      </c>
      <c r="B1825" s="17"/>
      <c r="C1825">
        <f>B1809</f>
        <v>84.3</v>
      </c>
      <c r="F1825" s="18">
        <v>2.96</v>
      </c>
      <c r="G1825" s="16">
        <f>C1825*F1825*12</f>
        <v>2994.336</v>
      </c>
    </row>
    <row r="1826" spans="1:7" ht="12.75">
      <c r="A1826" s="2" t="s">
        <v>18</v>
      </c>
      <c r="B1826" s="2"/>
      <c r="F1826" s="19"/>
      <c r="G1826" s="16"/>
    </row>
    <row r="1827" spans="1:7" ht="12.75">
      <c r="A1827" s="2" t="s">
        <v>20</v>
      </c>
      <c r="B1827" s="2"/>
      <c r="F1827" s="19"/>
      <c r="G1827" s="16"/>
    </row>
    <row r="1828" spans="1:7" ht="12.75">
      <c r="A1828" s="2" t="s">
        <v>21</v>
      </c>
      <c r="B1828" s="2"/>
      <c r="F1828" s="19"/>
      <c r="G1828" s="16"/>
    </row>
    <row r="1829" spans="1:7" ht="12.75">
      <c r="A1829" s="20" t="s">
        <v>22</v>
      </c>
      <c r="B1829" s="20"/>
      <c r="F1829" s="19"/>
      <c r="G1829" s="16"/>
    </row>
    <row r="1830" spans="1:7" ht="12.75">
      <c r="A1830" s="20" t="s">
        <v>23</v>
      </c>
      <c r="B1830" s="20"/>
      <c r="F1830" s="19"/>
      <c r="G1830" s="16"/>
    </row>
    <row r="1831" spans="1:7" ht="12.75">
      <c r="A1831" s="20" t="s">
        <v>24</v>
      </c>
      <c r="B1831" s="20"/>
      <c r="F1831" s="19"/>
      <c r="G1831" s="16"/>
    </row>
    <row r="1832" spans="1:7" ht="12.75">
      <c r="A1832" s="20" t="s">
        <v>14</v>
      </c>
      <c r="B1832" s="20"/>
      <c r="F1832" s="19"/>
      <c r="G1832" s="16"/>
    </row>
    <row r="1833" spans="1:6" ht="12.75">
      <c r="A1833" s="21" t="s">
        <v>25</v>
      </c>
      <c r="B1833" s="21"/>
      <c r="C1833" s="21"/>
      <c r="D1833" s="22"/>
      <c r="E1833" s="22"/>
      <c r="F1833" s="19"/>
    </row>
    <row r="1834" spans="1:7" ht="12.75">
      <c r="A1834" s="20" t="s">
        <v>26</v>
      </c>
      <c r="B1834" s="20"/>
      <c r="C1834">
        <f>B1809</f>
        <v>84.3</v>
      </c>
      <c r="F1834" s="19">
        <v>0.29</v>
      </c>
      <c r="G1834" s="16">
        <f>C1834*F1834*12</f>
        <v>293.364</v>
      </c>
    </row>
    <row r="1835" spans="1:7" ht="12.75">
      <c r="A1835" s="20" t="s">
        <v>27</v>
      </c>
      <c r="B1835" s="20"/>
      <c r="C1835">
        <f>B1809</f>
        <v>84.3</v>
      </c>
      <c r="F1835" s="19">
        <v>1.43</v>
      </c>
      <c r="G1835" s="16">
        <f>C1835*F1835*12</f>
        <v>1446.588</v>
      </c>
    </row>
    <row r="1836" spans="1:7" ht="12.75">
      <c r="A1836" s="20" t="s">
        <v>28</v>
      </c>
      <c r="B1836" s="20"/>
      <c r="C1836">
        <f>B1809</f>
        <v>84.3</v>
      </c>
      <c r="F1836" s="19">
        <v>0.42</v>
      </c>
      <c r="G1836" s="16">
        <f>C1836*F1836*12</f>
        <v>424.87199999999996</v>
      </c>
    </row>
    <row r="1837" spans="1:7" ht="12.75">
      <c r="A1837" s="20" t="s">
        <v>29</v>
      </c>
      <c r="B1837" s="20"/>
      <c r="F1837" s="19"/>
      <c r="G1837">
        <v>0</v>
      </c>
    </row>
    <row r="1838" spans="1:7" ht="12.75">
      <c r="A1838" s="20" t="s">
        <v>30</v>
      </c>
      <c r="B1838" s="20"/>
      <c r="C1838">
        <f>B1809</f>
        <v>84.3</v>
      </c>
      <c r="F1838">
        <v>2.54</v>
      </c>
      <c r="G1838" s="16">
        <v>6779.57</v>
      </c>
    </row>
    <row r="1839" spans="1:7" ht="12.75">
      <c r="A1839" s="20" t="s">
        <v>23</v>
      </c>
      <c r="B1839" s="20"/>
      <c r="C1839">
        <f>B1809</f>
        <v>84.3</v>
      </c>
      <c r="F1839">
        <v>0.22</v>
      </c>
      <c r="G1839" s="16">
        <f>C1839*F1839*12</f>
        <v>222.552</v>
      </c>
    </row>
    <row r="1840" spans="1:7" ht="12.75">
      <c r="A1840" s="20" t="s">
        <v>31</v>
      </c>
      <c r="B1840" s="20"/>
      <c r="G1840">
        <v>0</v>
      </c>
    </row>
    <row r="1841" spans="1:7" ht="12.75">
      <c r="A1841" s="20" t="s">
        <v>32</v>
      </c>
      <c r="B1841" s="20"/>
      <c r="G1841" s="16">
        <f>D1820*1/100</f>
        <v>96.8832</v>
      </c>
    </row>
    <row r="1842" spans="1:7" ht="12.75">
      <c r="A1842" s="20" t="s">
        <v>33</v>
      </c>
      <c r="B1842" s="20"/>
      <c r="G1842" s="16">
        <v>0</v>
      </c>
    </row>
    <row r="1843" spans="1:7" ht="12.75">
      <c r="A1843" s="23"/>
      <c r="B1843" s="23"/>
      <c r="G1843" s="16"/>
    </row>
    <row r="1844" spans="1:7" ht="12.75">
      <c r="A1844" s="20" t="s">
        <v>14</v>
      </c>
      <c r="B1844" s="20"/>
      <c r="G1844" s="16">
        <f>G1834+G1835+G1836+G1837+G1838+G1840+G1841+G1842</f>
        <v>9041.2772</v>
      </c>
    </row>
    <row r="1846" spans="2:5" ht="12.75">
      <c r="B1846" s="16" t="s">
        <v>34</v>
      </c>
      <c r="C1846" s="16">
        <f>G1844+G1824+G1825</f>
        <v>12229.3796</v>
      </c>
      <c r="D1846" s="16"/>
      <c r="E1846" s="16"/>
    </row>
    <row r="1847" spans="1:5" ht="12.75">
      <c r="A1847" s="2" t="s">
        <v>35</v>
      </c>
      <c r="B1847" s="2"/>
      <c r="C1847" s="16">
        <f>C1822-C1846</f>
        <v>0.0003999999989900971</v>
      </c>
      <c r="D1847" s="16"/>
      <c r="E1847" s="16"/>
    </row>
    <row r="1848" spans="1:2" ht="12.75">
      <c r="A1848" s="2"/>
      <c r="B1848" s="2"/>
    </row>
    <row r="1850" spans="1:7" ht="12.75">
      <c r="A1850" s="1" t="s">
        <v>0</v>
      </c>
      <c r="B1850" s="2" t="s">
        <v>79</v>
      </c>
      <c r="C1850" s="2"/>
      <c r="D1850" s="1"/>
      <c r="E1850" s="1"/>
      <c r="F1850" s="1"/>
      <c r="G1850" s="1"/>
    </row>
    <row r="1851" spans="1:2" ht="12.75">
      <c r="A1851" t="s">
        <v>2</v>
      </c>
      <c r="B1851">
        <v>920.7</v>
      </c>
    </row>
    <row r="1853" spans="1:2" ht="13.5" thickBot="1">
      <c r="A1853" s="3"/>
      <c r="B1853" s="3"/>
    </row>
    <row r="1854" spans="1:7" ht="93.75" thickBot="1">
      <c r="A1854" s="4"/>
      <c r="B1854" s="5" t="s">
        <v>3</v>
      </c>
      <c r="C1854" s="5" t="s">
        <v>4</v>
      </c>
      <c r="D1854" s="6" t="s">
        <v>5</v>
      </c>
      <c r="E1854" s="7"/>
      <c r="F1854" s="8"/>
      <c r="G1854" s="5" t="s">
        <v>6</v>
      </c>
    </row>
    <row r="1855" spans="1:7" ht="15.75" thickBot="1">
      <c r="A1855" s="9" t="s">
        <v>7</v>
      </c>
      <c r="B1855" s="10">
        <v>6441.27</v>
      </c>
      <c r="C1855" s="10">
        <v>127022.8</v>
      </c>
      <c r="D1855" s="6">
        <v>111764.92</v>
      </c>
      <c r="E1855" s="7"/>
      <c r="F1855" s="8"/>
      <c r="G1855" s="10">
        <f>B1855+C1855-D1855</f>
        <v>21699.15000000001</v>
      </c>
    </row>
    <row r="1856" spans="1:7" ht="15.75" thickBot="1">
      <c r="A1856" s="9" t="s">
        <v>8</v>
      </c>
      <c r="B1856" s="10"/>
      <c r="C1856" s="10"/>
      <c r="D1856" s="6"/>
      <c r="E1856" s="7"/>
      <c r="F1856" s="8"/>
      <c r="G1856" s="10">
        <f>B1856+C1856-D1856</f>
        <v>0</v>
      </c>
    </row>
    <row r="1857" spans="1:7" ht="31.5" thickBot="1">
      <c r="A1857" s="9" t="s">
        <v>9</v>
      </c>
      <c r="B1857" s="10">
        <v>1322.95</v>
      </c>
      <c r="C1857" s="10">
        <v>24720.38</v>
      </c>
      <c r="D1857" s="6">
        <v>21583.54</v>
      </c>
      <c r="E1857" s="7"/>
      <c r="F1857" s="8"/>
      <c r="G1857" s="10">
        <f>B1857+C1857-D1857</f>
        <v>4459.790000000001</v>
      </c>
    </row>
    <row r="1858" spans="1:7" ht="15.75" thickBot="1">
      <c r="A1858" s="9" t="s">
        <v>10</v>
      </c>
      <c r="B1858" s="10"/>
      <c r="C1858" s="10"/>
      <c r="D1858" s="6"/>
      <c r="E1858" s="7"/>
      <c r="F1858" s="8"/>
      <c r="G1858" s="10">
        <f>B1858+C1858-D1858</f>
        <v>0</v>
      </c>
    </row>
    <row r="1859" spans="1:7" ht="15.75" thickBot="1">
      <c r="A1859" s="9" t="s">
        <v>11</v>
      </c>
      <c r="B1859" s="10"/>
      <c r="C1859" s="10"/>
      <c r="D1859" s="6"/>
      <c r="E1859" s="7"/>
      <c r="F1859" s="11"/>
      <c r="G1859" s="10">
        <f>B1859+C1859-F1859</f>
        <v>0</v>
      </c>
    </row>
    <row r="1860" spans="1:7" ht="15.75" thickBot="1">
      <c r="A1860" s="9" t="s">
        <v>12</v>
      </c>
      <c r="B1860" s="10">
        <v>0</v>
      </c>
      <c r="C1860" s="10">
        <v>0</v>
      </c>
      <c r="D1860" s="6">
        <v>0</v>
      </c>
      <c r="E1860" s="7"/>
      <c r="F1860" s="8"/>
      <c r="G1860" s="10">
        <f>B1860+C1860-D1860</f>
        <v>0</v>
      </c>
    </row>
    <row r="1861" spans="1:7" ht="15.75" thickBot="1">
      <c r="A1861" s="12" t="s">
        <v>13</v>
      </c>
      <c r="B1861" s="10">
        <v>0</v>
      </c>
      <c r="C1861" s="10">
        <v>0</v>
      </c>
      <c r="D1861" s="6">
        <v>0</v>
      </c>
      <c r="E1861" s="7"/>
      <c r="F1861" s="8"/>
      <c r="G1861" s="10">
        <f>B1861+C1861-D1861</f>
        <v>0</v>
      </c>
    </row>
    <row r="1862" spans="1:7" ht="15.75" thickBot="1">
      <c r="A1862" s="9" t="s">
        <v>14</v>
      </c>
      <c r="B1862" s="10">
        <f>B1855+B1856+B1857+B1858+B1860+B1861+B1859</f>
        <v>7764.22</v>
      </c>
      <c r="C1862" s="10">
        <f>C1855+C1857+C1861</f>
        <v>151743.18</v>
      </c>
      <c r="D1862" s="6">
        <f>D1855+D1857+D1861</f>
        <v>133348.46</v>
      </c>
      <c r="E1862" s="7"/>
      <c r="F1862" s="8"/>
      <c r="G1862" s="10">
        <f>B1862+C1862-D1862</f>
        <v>26158.940000000002</v>
      </c>
    </row>
    <row r="1863" spans="1:3" ht="15.75" thickBot="1">
      <c r="A1863" s="3" t="s">
        <v>15</v>
      </c>
      <c r="B1863" s="3"/>
      <c r="C1863" s="13">
        <v>-17115.05</v>
      </c>
    </row>
    <row r="1864" spans="1:3" ht="12.75">
      <c r="A1864" s="2" t="s">
        <v>16</v>
      </c>
      <c r="B1864" s="2"/>
      <c r="C1864">
        <f>D1855+C1863</f>
        <v>94649.87</v>
      </c>
    </row>
    <row r="1865" spans="1:7" ht="12.75">
      <c r="A1865" s="14"/>
      <c r="B1865" s="14"/>
      <c r="C1865" s="15"/>
      <c r="D1865" s="15"/>
      <c r="E1865" s="15"/>
      <c r="G1865" t="s">
        <v>17</v>
      </c>
    </row>
    <row r="1866" spans="1:7" ht="12.75">
      <c r="A1866" s="2" t="s">
        <v>18</v>
      </c>
      <c r="B1866" s="2"/>
      <c r="F1866" s="16">
        <v>2</v>
      </c>
      <c r="G1866" s="16">
        <f>D1862*F1866/100</f>
        <v>2666.9692</v>
      </c>
    </row>
    <row r="1867" spans="1:7" ht="12.75">
      <c r="A1867" s="17" t="s">
        <v>19</v>
      </c>
      <c r="B1867" s="17"/>
      <c r="C1867">
        <f>B1851</f>
        <v>920.7</v>
      </c>
      <c r="F1867" s="18">
        <v>2.96</v>
      </c>
      <c r="G1867" s="16">
        <f>C1867*F1867*12</f>
        <v>32703.264</v>
      </c>
    </row>
    <row r="1868" spans="1:7" ht="12.75">
      <c r="A1868" s="2" t="s">
        <v>18</v>
      </c>
      <c r="B1868" s="2"/>
      <c r="F1868" s="19"/>
      <c r="G1868" s="16"/>
    </row>
    <row r="1869" spans="1:7" ht="12.75">
      <c r="A1869" s="2" t="s">
        <v>20</v>
      </c>
      <c r="B1869" s="2"/>
      <c r="F1869" s="19"/>
      <c r="G1869" s="16"/>
    </row>
    <row r="1870" spans="1:7" ht="12.75">
      <c r="A1870" s="2" t="s">
        <v>21</v>
      </c>
      <c r="B1870" s="2"/>
      <c r="F1870" s="19"/>
      <c r="G1870" s="16"/>
    </row>
    <row r="1871" spans="1:7" ht="12.75">
      <c r="A1871" s="20" t="s">
        <v>22</v>
      </c>
      <c r="B1871" s="20"/>
      <c r="F1871" s="19"/>
      <c r="G1871" s="16"/>
    </row>
    <row r="1872" spans="1:7" ht="12.75">
      <c r="A1872" s="20" t="s">
        <v>23</v>
      </c>
      <c r="B1872" s="20"/>
      <c r="F1872" s="19"/>
      <c r="G1872" s="16"/>
    </row>
    <row r="1873" spans="1:7" ht="12.75">
      <c r="A1873" s="20" t="s">
        <v>24</v>
      </c>
      <c r="B1873" s="20"/>
      <c r="F1873" s="19"/>
      <c r="G1873" s="16"/>
    </row>
    <row r="1874" spans="1:7" ht="12.75">
      <c r="A1874" s="20" t="s">
        <v>14</v>
      </c>
      <c r="B1874" s="20"/>
      <c r="F1874" s="19"/>
      <c r="G1874" s="16"/>
    </row>
    <row r="1875" spans="1:6" ht="12.75">
      <c r="A1875" s="21" t="s">
        <v>25</v>
      </c>
      <c r="B1875" s="21"/>
      <c r="C1875" s="21"/>
      <c r="D1875" s="22"/>
      <c r="E1875" s="22"/>
      <c r="F1875" s="19"/>
    </row>
    <row r="1876" spans="1:7" ht="12.75">
      <c r="A1876" s="20" t="s">
        <v>26</v>
      </c>
      <c r="B1876" s="20"/>
      <c r="C1876">
        <f>B1851</f>
        <v>920.7</v>
      </c>
      <c r="F1876" s="19">
        <v>0.29</v>
      </c>
      <c r="G1876" s="16">
        <f>C1876*F1876*12</f>
        <v>3204.036</v>
      </c>
    </row>
    <row r="1877" spans="1:7" ht="12.75">
      <c r="A1877" s="20" t="s">
        <v>27</v>
      </c>
      <c r="B1877" s="20"/>
      <c r="C1877">
        <f>B1851</f>
        <v>920.7</v>
      </c>
      <c r="F1877" s="19">
        <v>1.43</v>
      </c>
      <c r="G1877" s="16">
        <f>C1877*F1877*12</f>
        <v>15799.212000000001</v>
      </c>
    </row>
    <row r="1878" spans="1:7" ht="12.75">
      <c r="A1878" s="20" t="s">
        <v>28</v>
      </c>
      <c r="B1878" s="20"/>
      <c r="C1878">
        <f>B1851</f>
        <v>920.7</v>
      </c>
      <c r="F1878" s="19">
        <v>0.42</v>
      </c>
      <c r="G1878" s="16">
        <f>C1878*F1878*12</f>
        <v>4640.328</v>
      </c>
    </row>
    <row r="1879" spans="1:7" ht="12.75">
      <c r="A1879" s="20" t="s">
        <v>29</v>
      </c>
      <c r="B1879" s="20"/>
      <c r="F1879" s="19"/>
      <c r="G1879">
        <v>6256.24</v>
      </c>
    </row>
    <row r="1880" spans="1:7" ht="12.75">
      <c r="A1880" s="20" t="s">
        <v>30</v>
      </c>
      <c r="B1880" s="20"/>
      <c r="C1880">
        <f>B1851</f>
        <v>920.7</v>
      </c>
      <c r="F1880">
        <v>2.54</v>
      </c>
      <c r="G1880" s="16">
        <f>C1880*F1880*12</f>
        <v>28062.936</v>
      </c>
    </row>
    <row r="1881" spans="1:7" ht="12.75">
      <c r="A1881" s="20" t="s">
        <v>23</v>
      </c>
      <c r="B1881" s="20"/>
      <c r="C1881">
        <f>B1851</f>
        <v>920.7</v>
      </c>
      <c r="F1881">
        <v>0.22</v>
      </c>
      <c r="G1881" s="16">
        <f>C1881*F1881*12</f>
        <v>2430.648</v>
      </c>
    </row>
    <row r="1882" spans="1:7" ht="12.75">
      <c r="A1882" s="20" t="s">
        <v>31</v>
      </c>
      <c r="B1882" s="20"/>
      <c r="G1882">
        <v>22271.36</v>
      </c>
    </row>
    <row r="1883" spans="1:7" ht="12.75">
      <c r="A1883" s="20" t="s">
        <v>32</v>
      </c>
      <c r="B1883" s="20"/>
      <c r="G1883" s="16">
        <f>D1862*1/100</f>
        <v>1333.4846</v>
      </c>
    </row>
    <row r="1884" spans="1:7" ht="12.75">
      <c r="A1884" s="20" t="s">
        <v>33</v>
      </c>
      <c r="B1884" s="20"/>
      <c r="G1884" s="16">
        <v>0</v>
      </c>
    </row>
    <row r="1885" spans="1:7" ht="12.75">
      <c r="A1885" s="23"/>
      <c r="B1885" s="23"/>
      <c r="G1885" s="16"/>
    </row>
    <row r="1886" spans="1:7" ht="12.75">
      <c r="A1886" s="20" t="s">
        <v>14</v>
      </c>
      <c r="B1886" s="20"/>
      <c r="G1886" s="16">
        <f>G1876+G1877+G1878+G1879+G1880+G1882+G1883+G1884</f>
        <v>81567.59659999999</v>
      </c>
    </row>
    <row r="1888" spans="2:5" ht="12.75">
      <c r="B1888" s="16" t="s">
        <v>34</v>
      </c>
      <c r="C1888" s="16">
        <f>G1886+G1866+G1867</f>
        <v>116937.82979999999</v>
      </c>
      <c r="D1888" s="16"/>
      <c r="E1888" s="16"/>
    </row>
    <row r="1889" spans="1:5" ht="12.75">
      <c r="A1889" s="2" t="s">
        <v>35</v>
      </c>
      <c r="B1889" s="2"/>
      <c r="C1889" s="16">
        <f>C1864-C1888</f>
        <v>-22287.959799999997</v>
      </c>
      <c r="D1889" s="16"/>
      <c r="E1889" s="16"/>
    </row>
    <row r="1890" spans="1:2" ht="12.75">
      <c r="A1890" s="2"/>
      <c r="B1890" s="2"/>
    </row>
    <row r="1892" spans="1:7" ht="12.75">
      <c r="A1892" s="1" t="s">
        <v>0</v>
      </c>
      <c r="B1892" s="2" t="s">
        <v>80</v>
      </c>
      <c r="C1892" s="2"/>
      <c r="D1892" s="1"/>
      <c r="E1892" s="1"/>
      <c r="F1892" s="1"/>
      <c r="G1892" s="1"/>
    </row>
    <row r="1893" spans="1:2" ht="12.75">
      <c r="A1893" t="s">
        <v>2</v>
      </c>
      <c r="B1893">
        <v>481.7</v>
      </c>
    </row>
    <row r="1895" spans="1:2" ht="13.5" thickBot="1">
      <c r="A1895" s="3"/>
      <c r="B1895" s="3"/>
    </row>
    <row r="1896" spans="1:7" ht="93.75" thickBot="1">
      <c r="A1896" s="4"/>
      <c r="B1896" s="5" t="s">
        <v>3</v>
      </c>
      <c r="C1896" s="5" t="s">
        <v>4</v>
      </c>
      <c r="D1896" s="6" t="s">
        <v>5</v>
      </c>
      <c r="E1896" s="7"/>
      <c r="F1896" s="8"/>
      <c r="G1896" s="5" t="s">
        <v>6</v>
      </c>
    </row>
    <row r="1897" spans="1:7" ht="15.75" thickBot="1">
      <c r="A1897" s="9" t="s">
        <v>7</v>
      </c>
      <c r="B1897" s="10">
        <v>6454.13</v>
      </c>
      <c r="C1897" s="10">
        <v>66473.37</v>
      </c>
      <c r="D1897" s="6">
        <v>67928.07</v>
      </c>
      <c r="E1897" s="7"/>
      <c r="F1897" s="8"/>
      <c r="G1897" s="10">
        <f>B1897+C1897-D1897</f>
        <v>4999.429999999993</v>
      </c>
    </row>
    <row r="1898" spans="1:7" ht="15.75" thickBot="1">
      <c r="A1898" s="9" t="s">
        <v>8</v>
      </c>
      <c r="B1898" s="10"/>
      <c r="C1898" s="10"/>
      <c r="D1898" s="6"/>
      <c r="E1898" s="7"/>
      <c r="F1898" s="8"/>
      <c r="G1898" s="10">
        <f>B1898+C1898-D1898</f>
        <v>0</v>
      </c>
    </row>
    <row r="1899" spans="1:7" ht="31.5" thickBot="1">
      <c r="A1899" s="9" t="s">
        <v>9</v>
      </c>
      <c r="B1899" s="10">
        <v>0</v>
      </c>
      <c r="C1899" s="10">
        <v>0</v>
      </c>
      <c r="D1899" s="6">
        <v>0</v>
      </c>
      <c r="E1899" s="7"/>
      <c r="F1899" s="8"/>
      <c r="G1899" s="10">
        <f>B1899+C1899-D1899</f>
        <v>0</v>
      </c>
    </row>
    <row r="1900" spans="1:7" ht="15.75" thickBot="1">
      <c r="A1900" s="9" t="s">
        <v>10</v>
      </c>
      <c r="B1900" s="10"/>
      <c r="C1900" s="10"/>
      <c r="D1900" s="6"/>
      <c r="E1900" s="7"/>
      <c r="F1900" s="8"/>
      <c r="G1900" s="10">
        <f>B1900+C1900-D1900</f>
        <v>0</v>
      </c>
    </row>
    <row r="1901" spans="1:7" ht="15.75" thickBot="1">
      <c r="A1901" s="9" t="s">
        <v>11</v>
      </c>
      <c r="B1901" s="10"/>
      <c r="C1901" s="10"/>
      <c r="D1901" s="6"/>
      <c r="E1901" s="7"/>
      <c r="F1901" s="11"/>
      <c r="G1901" s="10">
        <f>B1901+C1901-F1901</f>
        <v>0</v>
      </c>
    </row>
    <row r="1902" spans="1:7" ht="15.75" thickBot="1">
      <c r="A1902" s="9" t="s">
        <v>12</v>
      </c>
      <c r="B1902" s="10">
        <v>0</v>
      </c>
      <c r="C1902" s="10">
        <v>0</v>
      </c>
      <c r="D1902" s="6">
        <v>0</v>
      </c>
      <c r="E1902" s="7"/>
      <c r="F1902" s="8"/>
      <c r="G1902" s="10">
        <f>B1902+C1902-D1902</f>
        <v>0</v>
      </c>
    </row>
    <row r="1903" spans="1:7" ht="15.75" thickBot="1">
      <c r="A1903" s="12" t="s">
        <v>13</v>
      </c>
      <c r="B1903" s="10">
        <v>0</v>
      </c>
      <c r="C1903" s="10">
        <v>0</v>
      </c>
      <c r="D1903" s="6">
        <v>0</v>
      </c>
      <c r="E1903" s="7"/>
      <c r="F1903" s="8"/>
      <c r="G1903" s="10">
        <f>B1903+C1903-D1903</f>
        <v>0</v>
      </c>
    </row>
    <row r="1904" spans="1:7" ht="15.75" thickBot="1">
      <c r="A1904" s="9" t="s">
        <v>14</v>
      </c>
      <c r="B1904" s="10">
        <f>B1897+B1898+B1899+B1900+B1902+B1903+B1901</f>
        <v>6454.13</v>
      </c>
      <c r="C1904" s="10">
        <f>C1897+C1899+C1903</f>
        <v>66473.37</v>
      </c>
      <c r="D1904" s="6">
        <f>D1897+D1899+D1903</f>
        <v>67928.07</v>
      </c>
      <c r="E1904" s="7"/>
      <c r="F1904" s="8"/>
      <c r="G1904" s="10">
        <f>B1904+C1904-D1904</f>
        <v>4999.429999999993</v>
      </c>
    </row>
    <row r="1905" spans="1:3" ht="15.75" thickBot="1">
      <c r="A1905" s="3" t="s">
        <v>15</v>
      </c>
      <c r="B1905" s="3"/>
      <c r="C1905" s="13">
        <v>-14714.72</v>
      </c>
    </row>
    <row r="1906" spans="1:3" ht="12.75">
      <c r="A1906" s="2" t="s">
        <v>16</v>
      </c>
      <c r="B1906" s="2"/>
      <c r="C1906">
        <f>D1897+C1905</f>
        <v>53213.350000000006</v>
      </c>
    </row>
    <row r="1907" spans="1:7" ht="12.75">
      <c r="A1907" s="14"/>
      <c r="B1907" s="14"/>
      <c r="C1907" s="15"/>
      <c r="D1907" s="15"/>
      <c r="E1907" s="15"/>
      <c r="G1907" t="s">
        <v>17</v>
      </c>
    </row>
    <row r="1908" spans="1:7" ht="12.75">
      <c r="A1908" s="2" t="s">
        <v>18</v>
      </c>
      <c r="B1908" s="2"/>
      <c r="F1908" s="16">
        <v>2</v>
      </c>
      <c r="G1908" s="16">
        <f>D1904*F1908/100</f>
        <v>1358.5614</v>
      </c>
    </row>
    <row r="1909" spans="1:7" ht="12.75">
      <c r="A1909" s="17" t="s">
        <v>19</v>
      </c>
      <c r="B1909" s="17"/>
      <c r="C1909">
        <f>B1893</f>
        <v>481.7</v>
      </c>
      <c r="F1909" s="18">
        <v>2.96</v>
      </c>
      <c r="G1909" s="16">
        <f>C1909*F1909*12</f>
        <v>17109.983999999997</v>
      </c>
    </row>
    <row r="1910" spans="1:7" ht="12.75">
      <c r="A1910" s="2" t="s">
        <v>18</v>
      </c>
      <c r="B1910" s="2"/>
      <c r="F1910" s="19"/>
      <c r="G1910" s="16"/>
    </row>
    <row r="1911" spans="1:7" ht="12.75">
      <c r="A1911" s="2" t="s">
        <v>20</v>
      </c>
      <c r="B1911" s="2"/>
      <c r="F1911" s="19"/>
      <c r="G1911" s="16"/>
    </row>
    <row r="1912" spans="1:7" ht="12.75">
      <c r="A1912" s="2" t="s">
        <v>21</v>
      </c>
      <c r="B1912" s="2"/>
      <c r="F1912" s="19"/>
      <c r="G1912" s="16"/>
    </row>
    <row r="1913" spans="1:7" ht="12.75">
      <c r="A1913" s="20" t="s">
        <v>22</v>
      </c>
      <c r="B1913" s="20"/>
      <c r="F1913" s="19"/>
      <c r="G1913" s="16"/>
    </row>
    <row r="1914" spans="1:7" ht="12.75">
      <c r="A1914" s="20" t="s">
        <v>23</v>
      </c>
      <c r="B1914" s="20"/>
      <c r="F1914" s="19"/>
      <c r="G1914" s="16"/>
    </row>
    <row r="1915" spans="1:7" ht="12.75">
      <c r="A1915" s="20" t="s">
        <v>24</v>
      </c>
      <c r="B1915" s="20"/>
      <c r="F1915" s="19"/>
      <c r="G1915" s="16"/>
    </row>
    <row r="1916" spans="1:7" ht="12.75">
      <c r="A1916" s="20" t="s">
        <v>14</v>
      </c>
      <c r="B1916" s="20"/>
      <c r="F1916" s="19"/>
      <c r="G1916" s="16"/>
    </row>
    <row r="1917" spans="1:6" ht="12.75">
      <c r="A1917" s="21" t="s">
        <v>25</v>
      </c>
      <c r="B1917" s="21"/>
      <c r="C1917" s="21"/>
      <c r="D1917" s="22"/>
      <c r="E1917" s="22"/>
      <c r="F1917" s="19"/>
    </row>
    <row r="1918" spans="1:7" ht="12.75">
      <c r="A1918" s="20" t="s">
        <v>26</v>
      </c>
      <c r="B1918" s="20"/>
      <c r="C1918">
        <f>B1893</f>
        <v>481.7</v>
      </c>
      <c r="F1918" s="19">
        <v>0.29</v>
      </c>
      <c r="G1918" s="16">
        <f>C1918*F1918*12</f>
        <v>1676.3159999999998</v>
      </c>
    </row>
    <row r="1919" spans="1:7" ht="12.75">
      <c r="A1919" s="20" t="s">
        <v>27</v>
      </c>
      <c r="B1919" s="20"/>
      <c r="C1919">
        <f>B1893</f>
        <v>481.7</v>
      </c>
      <c r="F1919" s="19">
        <v>1.43</v>
      </c>
      <c r="G1919" s="16">
        <f>C1919*F1919*12</f>
        <v>8265.971999999998</v>
      </c>
    </row>
    <row r="1920" spans="1:7" ht="12.75">
      <c r="A1920" s="20" t="s">
        <v>28</v>
      </c>
      <c r="B1920" s="20"/>
      <c r="C1920">
        <f>B1893</f>
        <v>481.7</v>
      </c>
      <c r="F1920" s="19">
        <v>0.42</v>
      </c>
      <c r="G1920" s="16">
        <f>C1920*F1920*12</f>
        <v>2427.768</v>
      </c>
    </row>
    <row r="1921" spans="1:7" ht="12.75">
      <c r="A1921" s="20" t="s">
        <v>29</v>
      </c>
      <c r="B1921" s="20"/>
      <c r="F1921" s="19"/>
      <c r="G1921">
        <v>0</v>
      </c>
    </row>
    <row r="1922" spans="1:7" ht="12.75">
      <c r="A1922" s="20" t="s">
        <v>30</v>
      </c>
      <c r="B1922" s="20"/>
      <c r="C1922">
        <f>B1893</f>
        <v>481.7</v>
      </c>
      <c r="F1922">
        <v>2.54</v>
      </c>
      <c r="G1922" s="16">
        <v>16292.47</v>
      </c>
    </row>
    <row r="1923" spans="1:7" ht="12.75">
      <c r="A1923" s="20" t="s">
        <v>23</v>
      </c>
      <c r="B1923" s="20"/>
      <c r="C1923">
        <f>B1893</f>
        <v>481.7</v>
      </c>
      <c r="F1923">
        <v>0.22</v>
      </c>
      <c r="G1923" s="16">
        <f>C1923*F1923*12</f>
        <v>1271.688</v>
      </c>
    </row>
    <row r="1924" spans="1:7" ht="12.75">
      <c r="A1924" s="20" t="s">
        <v>31</v>
      </c>
      <c r="B1924" s="20"/>
      <c r="G1924">
        <v>5403</v>
      </c>
    </row>
    <row r="1925" spans="1:7" ht="12.75">
      <c r="A1925" s="20" t="s">
        <v>32</v>
      </c>
      <c r="B1925" s="20"/>
      <c r="G1925" s="16">
        <f>D1904*1/100</f>
        <v>679.2807</v>
      </c>
    </row>
    <row r="1926" spans="1:7" ht="12.75">
      <c r="A1926" s="20" t="s">
        <v>33</v>
      </c>
      <c r="B1926" s="20"/>
      <c r="G1926" s="16">
        <v>0</v>
      </c>
    </row>
    <row r="1927" spans="1:7" ht="12.75">
      <c r="A1927" s="23"/>
      <c r="B1927" s="23"/>
      <c r="G1927" s="16"/>
    </row>
    <row r="1928" spans="1:7" ht="12.75">
      <c r="A1928" s="20" t="s">
        <v>14</v>
      </c>
      <c r="B1928" s="20"/>
      <c r="G1928" s="16">
        <f>G1918+G1919+G1920+G1921+G1922+G1924+G1925+G1926</f>
        <v>34744.8067</v>
      </c>
    </row>
    <row r="1930" spans="2:5" ht="12.75">
      <c r="B1930" s="16" t="s">
        <v>34</v>
      </c>
      <c r="C1930" s="16">
        <f>G1928+G1908+G1909</f>
        <v>53213.3521</v>
      </c>
      <c r="D1930" s="16"/>
      <c r="E1930" s="16"/>
    </row>
    <row r="1931" spans="1:5" ht="12.75">
      <c r="A1931" s="2" t="s">
        <v>35</v>
      </c>
      <c r="B1931" s="2"/>
      <c r="C1931" s="16">
        <f>C1906-C1930</f>
        <v>-0.0020999999906052835</v>
      </c>
      <c r="D1931" s="16"/>
      <c r="E1931" s="16"/>
    </row>
    <row r="1932" spans="1:2" ht="12.75">
      <c r="A1932" s="2"/>
      <c r="B1932" s="2"/>
    </row>
    <row r="1934" spans="1:7" ht="12.75">
      <c r="A1934" s="1" t="s">
        <v>0</v>
      </c>
      <c r="B1934" s="2" t="s">
        <v>81</v>
      </c>
      <c r="C1934" s="2"/>
      <c r="D1934" s="1"/>
      <c r="E1934" s="1"/>
      <c r="F1934" s="1"/>
      <c r="G1934" s="1"/>
    </row>
    <row r="1935" spans="1:2" ht="12.75">
      <c r="A1935" t="s">
        <v>2</v>
      </c>
      <c r="B1935">
        <v>950.9</v>
      </c>
    </row>
    <row r="1937" spans="1:2" ht="13.5" thickBot="1">
      <c r="A1937" s="3"/>
      <c r="B1937" s="3"/>
    </row>
    <row r="1938" spans="1:7" ht="93.75" thickBot="1">
      <c r="A1938" s="4"/>
      <c r="B1938" s="5" t="s">
        <v>3</v>
      </c>
      <c r="C1938" s="5" t="s">
        <v>4</v>
      </c>
      <c r="D1938" s="6" t="s">
        <v>5</v>
      </c>
      <c r="E1938" s="7"/>
      <c r="F1938" s="8"/>
      <c r="G1938" s="5" t="s">
        <v>6</v>
      </c>
    </row>
    <row r="1939" spans="1:7" ht="15.75" thickBot="1">
      <c r="A1939" s="9" t="s">
        <v>7</v>
      </c>
      <c r="B1939" s="10">
        <v>24144.34</v>
      </c>
      <c r="C1939" s="10">
        <v>131222.97</v>
      </c>
      <c r="D1939" s="6">
        <v>120432.04</v>
      </c>
      <c r="E1939" s="7"/>
      <c r="F1939" s="8"/>
      <c r="G1939" s="10">
        <f>B1939+C1939-D1939</f>
        <v>34935.270000000004</v>
      </c>
    </row>
    <row r="1940" spans="1:7" ht="15.75" thickBot="1">
      <c r="A1940" s="9" t="s">
        <v>8</v>
      </c>
      <c r="B1940" s="10"/>
      <c r="C1940" s="10"/>
      <c r="D1940" s="6"/>
      <c r="E1940" s="7"/>
      <c r="F1940" s="8"/>
      <c r="G1940" s="10">
        <f>B1940+C1940-D1940</f>
        <v>0</v>
      </c>
    </row>
    <row r="1941" spans="1:7" ht="31.5" thickBot="1">
      <c r="A1941" s="9" t="s">
        <v>9</v>
      </c>
      <c r="B1941" s="10">
        <v>1414.64</v>
      </c>
      <c r="C1941" s="10">
        <v>32445.52</v>
      </c>
      <c r="D1941" s="6">
        <v>30039.39</v>
      </c>
      <c r="E1941" s="7"/>
      <c r="F1941" s="8"/>
      <c r="G1941" s="10">
        <f>B1941+C1941-D1941</f>
        <v>3820.770000000004</v>
      </c>
    </row>
    <row r="1942" spans="1:7" ht="15.75" thickBot="1">
      <c r="A1942" s="9" t="s">
        <v>10</v>
      </c>
      <c r="B1942" s="10"/>
      <c r="C1942" s="10"/>
      <c r="D1942" s="6"/>
      <c r="E1942" s="7"/>
      <c r="F1942" s="8"/>
      <c r="G1942" s="10">
        <f>B1942+C1942-D1942</f>
        <v>0</v>
      </c>
    </row>
    <row r="1943" spans="1:7" ht="15.75" thickBot="1">
      <c r="A1943" s="9" t="s">
        <v>11</v>
      </c>
      <c r="B1943" s="10"/>
      <c r="C1943" s="10"/>
      <c r="D1943" s="6"/>
      <c r="E1943" s="7"/>
      <c r="F1943" s="11"/>
      <c r="G1943" s="10">
        <f>B1943+C1943-F1943</f>
        <v>0</v>
      </c>
    </row>
    <row r="1944" spans="1:7" ht="15.75" thickBot="1">
      <c r="A1944" s="9" t="s">
        <v>12</v>
      </c>
      <c r="B1944" s="10">
        <v>0</v>
      </c>
      <c r="C1944" s="10">
        <v>0</v>
      </c>
      <c r="D1944" s="6">
        <v>0</v>
      </c>
      <c r="E1944" s="7"/>
      <c r="F1944" s="8"/>
      <c r="G1944" s="10">
        <f>B1944+C1944-D1944</f>
        <v>0</v>
      </c>
    </row>
    <row r="1945" spans="1:7" ht="15.75" thickBot="1">
      <c r="A1945" s="12" t="s">
        <v>13</v>
      </c>
      <c r="B1945" s="10">
        <v>0</v>
      </c>
      <c r="C1945" s="10">
        <v>0</v>
      </c>
      <c r="D1945" s="6">
        <v>0</v>
      </c>
      <c r="E1945" s="7"/>
      <c r="F1945" s="8"/>
      <c r="G1945" s="10">
        <f>B1945+C1945-D1945</f>
        <v>0</v>
      </c>
    </row>
    <row r="1946" spans="1:7" ht="15.75" thickBot="1">
      <c r="A1946" s="9" t="s">
        <v>14</v>
      </c>
      <c r="B1946" s="10">
        <f>B1939+B1940+B1941+B1942+B1944+B1945+B1943</f>
        <v>25558.98</v>
      </c>
      <c r="C1946" s="10">
        <f>C1939+C1941+C1945</f>
        <v>163668.49</v>
      </c>
      <c r="D1946" s="6">
        <f>D1939+D1941+D1945</f>
        <v>150471.43</v>
      </c>
      <c r="E1946" s="7"/>
      <c r="F1946" s="8"/>
      <c r="G1946" s="10">
        <f>B1946+C1946-D1946</f>
        <v>38756.04000000001</v>
      </c>
    </row>
    <row r="1947" spans="1:3" ht="15.75" thickBot="1">
      <c r="A1947" s="3" t="s">
        <v>15</v>
      </c>
      <c r="B1947" s="3"/>
      <c r="C1947" s="13">
        <v>-35780.49</v>
      </c>
    </row>
    <row r="1948" spans="1:3" ht="12.75">
      <c r="A1948" s="2" t="s">
        <v>16</v>
      </c>
      <c r="B1948" s="2"/>
      <c r="C1948">
        <f>D1939+C1947</f>
        <v>84651.54999999999</v>
      </c>
    </row>
    <row r="1949" spans="1:7" ht="12.75">
      <c r="A1949" s="14"/>
      <c r="B1949" s="14"/>
      <c r="C1949" s="15"/>
      <c r="D1949" s="15"/>
      <c r="E1949" s="15"/>
      <c r="G1949" t="s">
        <v>17</v>
      </c>
    </row>
    <row r="1950" spans="1:7" ht="12.75">
      <c r="A1950" s="2" t="s">
        <v>18</v>
      </c>
      <c r="B1950" s="2"/>
      <c r="F1950" s="16">
        <v>2</v>
      </c>
      <c r="G1950" s="16">
        <f>D1946*F1950/100</f>
        <v>3009.4285999999997</v>
      </c>
    </row>
    <row r="1951" spans="1:7" ht="12.75">
      <c r="A1951" s="17" t="s">
        <v>19</v>
      </c>
      <c r="B1951" s="17"/>
      <c r="C1951">
        <f>B1935</f>
        <v>950.9</v>
      </c>
      <c r="F1951" s="18">
        <v>2.96</v>
      </c>
      <c r="G1951" s="16">
        <f>C1951*F1951*12</f>
        <v>33775.96799999999</v>
      </c>
    </row>
    <row r="1952" spans="1:7" ht="12.75">
      <c r="A1952" s="2" t="s">
        <v>18</v>
      </c>
      <c r="B1952" s="2"/>
      <c r="F1952" s="19"/>
      <c r="G1952" s="16"/>
    </row>
    <row r="1953" spans="1:7" ht="12.75">
      <c r="A1953" s="2" t="s">
        <v>20</v>
      </c>
      <c r="B1953" s="2"/>
      <c r="F1953" s="19"/>
      <c r="G1953" s="16"/>
    </row>
    <row r="1954" spans="1:7" ht="12.75">
      <c r="A1954" s="2" t="s">
        <v>21</v>
      </c>
      <c r="B1954" s="2"/>
      <c r="F1954" s="19"/>
      <c r="G1954" s="16"/>
    </row>
    <row r="1955" spans="1:7" ht="12.75">
      <c r="A1955" s="20" t="s">
        <v>22</v>
      </c>
      <c r="B1955" s="20"/>
      <c r="F1955" s="19"/>
      <c r="G1955" s="16"/>
    </row>
    <row r="1956" spans="1:7" ht="12.75">
      <c r="A1956" s="20" t="s">
        <v>23</v>
      </c>
      <c r="B1956" s="20"/>
      <c r="F1956" s="19"/>
      <c r="G1956" s="16"/>
    </row>
    <row r="1957" spans="1:7" ht="12.75">
      <c r="A1957" s="20" t="s">
        <v>24</v>
      </c>
      <c r="B1957" s="20"/>
      <c r="F1957" s="19"/>
      <c r="G1957" s="16"/>
    </row>
    <row r="1958" spans="1:7" ht="12.75">
      <c r="A1958" s="20" t="s">
        <v>14</v>
      </c>
      <c r="B1958" s="20"/>
      <c r="F1958" s="19"/>
      <c r="G1958" s="16"/>
    </row>
    <row r="1959" spans="1:6" ht="12.75">
      <c r="A1959" s="21" t="s">
        <v>25</v>
      </c>
      <c r="B1959" s="21"/>
      <c r="C1959" s="21"/>
      <c r="D1959" s="22"/>
      <c r="E1959" s="22"/>
      <c r="F1959" s="19"/>
    </row>
    <row r="1960" spans="1:7" ht="12.75">
      <c r="A1960" s="20" t="s">
        <v>26</v>
      </c>
      <c r="B1960" s="20"/>
      <c r="C1960">
        <f>B1935</f>
        <v>950.9</v>
      </c>
      <c r="F1960" s="19">
        <v>0.29</v>
      </c>
      <c r="G1960" s="16">
        <f>C1960*F1960*12</f>
        <v>3309.1319999999996</v>
      </c>
    </row>
    <row r="1961" spans="1:7" ht="12.75">
      <c r="A1961" s="20" t="s">
        <v>27</v>
      </c>
      <c r="B1961" s="20"/>
      <c r="C1961">
        <f>B1935</f>
        <v>950.9</v>
      </c>
      <c r="F1961" s="19">
        <v>1.43</v>
      </c>
      <c r="G1961" s="16">
        <f>C1961*F1961*12</f>
        <v>16317.443999999998</v>
      </c>
    </row>
    <row r="1962" spans="1:7" ht="12.75">
      <c r="A1962" s="20" t="s">
        <v>28</v>
      </c>
      <c r="B1962" s="20"/>
      <c r="C1962">
        <f>B1935</f>
        <v>950.9</v>
      </c>
      <c r="F1962" s="19">
        <v>0.42</v>
      </c>
      <c r="G1962" s="16">
        <f>C1962*F1962*12</f>
        <v>4792.536</v>
      </c>
    </row>
    <row r="1963" spans="1:7" ht="12.75">
      <c r="A1963" s="20" t="s">
        <v>29</v>
      </c>
      <c r="B1963" s="20"/>
      <c r="F1963" s="19"/>
      <c r="G1963">
        <v>16711.44</v>
      </c>
    </row>
    <row r="1964" spans="1:7" ht="12.75">
      <c r="A1964" s="20" t="s">
        <v>30</v>
      </c>
      <c r="B1964" s="20"/>
      <c r="C1964">
        <f>B1935</f>
        <v>950.9</v>
      </c>
      <c r="F1964">
        <v>2.54</v>
      </c>
      <c r="G1964" s="16">
        <f>C1964*F1964*12</f>
        <v>28983.432</v>
      </c>
    </row>
    <row r="1965" spans="1:7" ht="12.75">
      <c r="A1965" s="20" t="s">
        <v>23</v>
      </c>
      <c r="B1965" s="20"/>
      <c r="C1965">
        <f>B1935</f>
        <v>950.9</v>
      </c>
      <c r="F1965">
        <v>0.22</v>
      </c>
      <c r="G1965" s="16">
        <f>C1965*F1965*12</f>
        <v>2510.376</v>
      </c>
    </row>
    <row r="1966" spans="1:7" ht="12.75">
      <c r="A1966" s="20" t="s">
        <v>31</v>
      </c>
      <c r="B1966" s="20"/>
      <c r="G1966">
        <v>1357.44</v>
      </c>
    </row>
    <row r="1967" spans="1:7" ht="12.75">
      <c r="A1967" s="20" t="s">
        <v>32</v>
      </c>
      <c r="B1967" s="20"/>
      <c r="G1967" s="16">
        <f>D1946*1/100</f>
        <v>1504.7142999999999</v>
      </c>
    </row>
    <row r="1968" spans="1:7" ht="12.75">
      <c r="A1968" s="20" t="s">
        <v>33</v>
      </c>
      <c r="B1968" s="20"/>
      <c r="G1968" s="16">
        <v>0</v>
      </c>
    </row>
    <row r="1969" spans="1:7" ht="12.75">
      <c r="A1969" s="23"/>
      <c r="B1969" s="23"/>
      <c r="G1969" s="16"/>
    </row>
    <row r="1970" spans="1:7" ht="12.75">
      <c r="A1970" s="20" t="s">
        <v>14</v>
      </c>
      <c r="B1970" s="20"/>
      <c r="G1970" s="16">
        <f>G1960+G1961+G1962+G1963+G1964+G1966+G1967+G1968</f>
        <v>72976.1383</v>
      </c>
    </row>
    <row r="1972" spans="2:5" ht="12.75">
      <c r="B1972" s="16" t="s">
        <v>34</v>
      </c>
      <c r="C1972" s="16">
        <f>G1970+G1950+G1951</f>
        <v>109761.5349</v>
      </c>
      <c r="D1972" s="16"/>
      <c r="E1972" s="16"/>
    </row>
    <row r="1973" spans="1:5" ht="12.75">
      <c r="A1973" s="2" t="s">
        <v>35</v>
      </c>
      <c r="B1973" s="2"/>
      <c r="C1973" s="16">
        <f>C1948-C1972</f>
        <v>-25109.98490000001</v>
      </c>
      <c r="D1973" s="16"/>
      <c r="E1973" s="16"/>
    </row>
    <row r="1974" spans="1:2" ht="12.75">
      <c r="A1974" s="2"/>
      <c r="B1974" s="2"/>
    </row>
    <row r="1976" spans="1:7" ht="12.75">
      <c r="A1976" s="1" t="s">
        <v>0</v>
      </c>
      <c r="B1976" s="2" t="s">
        <v>82</v>
      </c>
      <c r="C1976" s="2"/>
      <c r="D1976" s="1"/>
      <c r="E1976" s="1"/>
      <c r="F1976" s="1"/>
      <c r="G1976" s="1"/>
    </row>
    <row r="1977" spans="1:2" ht="12.75">
      <c r="A1977" t="s">
        <v>2</v>
      </c>
      <c r="B1977">
        <v>1573.41</v>
      </c>
    </row>
    <row r="1979" spans="1:2" ht="13.5" thickBot="1">
      <c r="A1979" s="3"/>
      <c r="B1979" s="3"/>
    </row>
    <row r="1980" spans="1:7" ht="93.75" thickBot="1">
      <c r="A1980" s="4"/>
      <c r="B1980" s="5" t="s">
        <v>3</v>
      </c>
      <c r="C1980" s="5" t="s">
        <v>4</v>
      </c>
      <c r="D1980" s="6" t="s">
        <v>5</v>
      </c>
      <c r="E1980" s="7"/>
      <c r="F1980" s="8"/>
      <c r="G1980" s="5" t="s">
        <v>6</v>
      </c>
    </row>
    <row r="1981" spans="1:7" ht="15.75" thickBot="1">
      <c r="A1981" s="9" t="s">
        <v>7</v>
      </c>
      <c r="B1981" s="10">
        <v>54328.53</v>
      </c>
      <c r="C1981" s="10">
        <v>212848.44</v>
      </c>
      <c r="D1981" s="6">
        <v>198522.22</v>
      </c>
      <c r="E1981" s="7"/>
      <c r="F1981" s="8"/>
      <c r="G1981" s="10">
        <f>B1981+C1981-D1981</f>
        <v>68654.74999999997</v>
      </c>
    </row>
    <row r="1982" spans="1:7" ht="15.75" thickBot="1">
      <c r="A1982" s="9" t="s">
        <v>8</v>
      </c>
      <c r="B1982" s="10"/>
      <c r="C1982" s="10"/>
      <c r="D1982" s="6"/>
      <c r="E1982" s="7"/>
      <c r="F1982" s="8"/>
      <c r="G1982" s="10">
        <f>B1982+C1982-D1982</f>
        <v>0</v>
      </c>
    </row>
    <row r="1983" spans="1:7" ht="31.5" thickBot="1">
      <c r="A1983" s="9" t="s">
        <v>9</v>
      </c>
      <c r="B1983" s="10">
        <v>13028.86</v>
      </c>
      <c r="C1983" s="10">
        <v>44761.36</v>
      </c>
      <c r="D1983" s="6">
        <v>39464.09</v>
      </c>
      <c r="E1983" s="7"/>
      <c r="F1983" s="8"/>
      <c r="G1983" s="10">
        <f>B1983+C1983-D1983</f>
        <v>18326.130000000005</v>
      </c>
    </row>
    <row r="1984" spans="1:7" ht="15.75" thickBot="1">
      <c r="A1984" s="9" t="s">
        <v>10</v>
      </c>
      <c r="B1984" s="10"/>
      <c r="C1984" s="10"/>
      <c r="D1984" s="6"/>
      <c r="E1984" s="7"/>
      <c r="F1984" s="8"/>
      <c r="G1984" s="10">
        <f>B1984+C1984-D1984</f>
        <v>0</v>
      </c>
    </row>
    <row r="1985" spans="1:7" ht="15.75" thickBot="1">
      <c r="A1985" s="9" t="s">
        <v>11</v>
      </c>
      <c r="B1985" s="10"/>
      <c r="C1985" s="10"/>
      <c r="D1985" s="6"/>
      <c r="E1985" s="7"/>
      <c r="F1985" s="11"/>
      <c r="G1985" s="10">
        <f>B1985+C1985-F1985</f>
        <v>0</v>
      </c>
    </row>
    <row r="1986" spans="1:7" ht="15.75" thickBot="1">
      <c r="A1986" s="9" t="s">
        <v>12</v>
      </c>
      <c r="B1986" s="10">
        <v>0</v>
      </c>
      <c r="C1986" s="10">
        <v>0</v>
      </c>
      <c r="D1986" s="6">
        <v>0</v>
      </c>
      <c r="E1986" s="7"/>
      <c r="F1986" s="8"/>
      <c r="G1986" s="10">
        <f>B1986+C1986-D1986</f>
        <v>0</v>
      </c>
    </row>
    <row r="1987" spans="1:7" ht="15.75" thickBot="1">
      <c r="A1987" s="12" t="s">
        <v>13</v>
      </c>
      <c r="B1987" s="10">
        <v>0</v>
      </c>
      <c r="C1987" s="10">
        <v>0</v>
      </c>
      <c r="D1987" s="6">
        <v>0</v>
      </c>
      <c r="E1987" s="7"/>
      <c r="F1987" s="8"/>
      <c r="G1987" s="10">
        <f>B1987+C1987-D1987</f>
        <v>0</v>
      </c>
    </row>
    <row r="1988" spans="1:7" ht="15.75" thickBot="1">
      <c r="A1988" s="9" t="s">
        <v>14</v>
      </c>
      <c r="B1988" s="10">
        <f>B1981+B1982+B1983+B1984+B1986+B1987+B1985</f>
        <v>67357.39</v>
      </c>
      <c r="C1988" s="10">
        <f>C1981+C1983+C1987</f>
        <v>257609.8</v>
      </c>
      <c r="D1988" s="6">
        <f>D1981+D1983+D1987</f>
        <v>237986.31</v>
      </c>
      <c r="E1988" s="7"/>
      <c r="F1988" s="8"/>
      <c r="G1988" s="10">
        <f>B1988+C1988-D1988</f>
        <v>86980.88</v>
      </c>
    </row>
    <row r="1989" spans="1:3" ht="15.75" thickBot="1">
      <c r="A1989" s="3" t="s">
        <v>15</v>
      </c>
      <c r="B1989" s="3"/>
      <c r="C1989" s="13">
        <v>-12148.6</v>
      </c>
    </row>
    <row r="1990" spans="1:3" ht="12.75">
      <c r="A1990" s="2" t="s">
        <v>16</v>
      </c>
      <c r="B1990" s="2"/>
      <c r="C1990">
        <f>D1981+C1989</f>
        <v>186373.62</v>
      </c>
    </row>
    <row r="1991" spans="1:7" ht="12.75">
      <c r="A1991" s="14"/>
      <c r="B1991" s="14"/>
      <c r="C1991" s="15"/>
      <c r="D1991" s="15"/>
      <c r="E1991" s="15"/>
      <c r="G1991" t="s">
        <v>17</v>
      </c>
    </row>
    <row r="1992" spans="1:7" ht="12.75">
      <c r="A1992" s="2" t="s">
        <v>18</v>
      </c>
      <c r="B1992" s="2"/>
      <c r="F1992" s="16">
        <v>2</v>
      </c>
      <c r="G1992" s="16">
        <f>D1988*F1992/100</f>
        <v>4759.7262</v>
      </c>
    </row>
    <row r="1993" spans="1:7" ht="12.75">
      <c r="A1993" s="17" t="s">
        <v>19</v>
      </c>
      <c r="B1993" s="17"/>
      <c r="C1993">
        <f>B1977</f>
        <v>1573.41</v>
      </c>
      <c r="F1993" s="18">
        <v>2.96</v>
      </c>
      <c r="G1993" s="16">
        <f>C1993*F1993*12</f>
        <v>55887.523199999996</v>
      </c>
    </row>
    <row r="1994" spans="1:7" ht="12.75">
      <c r="A1994" s="2" t="s">
        <v>18</v>
      </c>
      <c r="B1994" s="2"/>
      <c r="F1994" s="19"/>
      <c r="G1994" s="16"/>
    </row>
    <row r="1995" spans="1:7" ht="12.75">
      <c r="A1995" s="2" t="s">
        <v>20</v>
      </c>
      <c r="B1995" s="2"/>
      <c r="F1995" s="19"/>
      <c r="G1995" s="16"/>
    </row>
    <row r="1996" spans="1:7" ht="12.75">
      <c r="A1996" s="2" t="s">
        <v>21</v>
      </c>
      <c r="B1996" s="2"/>
      <c r="F1996" s="19"/>
      <c r="G1996" s="16"/>
    </row>
    <row r="1997" spans="1:7" ht="12.75">
      <c r="A1997" s="20" t="s">
        <v>22</v>
      </c>
      <c r="B1997" s="20"/>
      <c r="F1997" s="19"/>
      <c r="G1997" s="16"/>
    </row>
    <row r="1998" spans="1:7" ht="12.75">
      <c r="A1998" s="20" t="s">
        <v>23</v>
      </c>
      <c r="B1998" s="20"/>
      <c r="F1998" s="19"/>
      <c r="G1998" s="16"/>
    </row>
    <row r="1999" spans="1:7" ht="12.75">
      <c r="A1999" s="20" t="s">
        <v>24</v>
      </c>
      <c r="B1999" s="20"/>
      <c r="F1999" s="19"/>
      <c r="G1999" s="16"/>
    </row>
    <row r="2000" spans="1:7" ht="12.75">
      <c r="A2000" s="20" t="s">
        <v>14</v>
      </c>
      <c r="B2000" s="20"/>
      <c r="F2000" s="19"/>
      <c r="G2000" s="16"/>
    </row>
    <row r="2001" spans="1:6" ht="12.75">
      <c r="A2001" s="21" t="s">
        <v>25</v>
      </c>
      <c r="B2001" s="21"/>
      <c r="C2001" s="21"/>
      <c r="D2001" s="22"/>
      <c r="E2001" s="22"/>
      <c r="F2001" s="19"/>
    </row>
    <row r="2002" spans="1:7" ht="12.75">
      <c r="A2002" s="20" t="s">
        <v>26</v>
      </c>
      <c r="B2002" s="20"/>
      <c r="C2002">
        <f>B1977</f>
        <v>1573.41</v>
      </c>
      <c r="F2002" s="19">
        <v>0.29</v>
      </c>
      <c r="G2002" s="16">
        <f>C2002*F2002*12</f>
        <v>5475.4668</v>
      </c>
    </row>
    <row r="2003" spans="1:7" ht="12.75">
      <c r="A2003" s="20" t="s">
        <v>27</v>
      </c>
      <c r="B2003" s="20"/>
      <c r="C2003">
        <f>B1977</f>
        <v>1573.41</v>
      </c>
      <c r="F2003" s="19">
        <v>1.43</v>
      </c>
      <c r="G2003" s="16">
        <f>C2003*F2003*12</f>
        <v>26999.715599999996</v>
      </c>
    </row>
    <row r="2004" spans="1:7" ht="12.75">
      <c r="A2004" s="20" t="s">
        <v>28</v>
      </c>
      <c r="B2004" s="20"/>
      <c r="C2004">
        <f>B1977</f>
        <v>1573.41</v>
      </c>
      <c r="F2004" s="19">
        <v>0.42</v>
      </c>
      <c r="G2004" s="16">
        <f>C2004*F2004*12</f>
        <v>7929.986400000001</v>
      </c>
    </row>
    <row r="2005" spans="1:7" ht="12.75">
      <c r="A2005" s="20" t="s">
        <v>29</v>
      </c>
      <c r="B2005" s="20"/>
      <c r="F2005" s="19"/>
      <c r="G2005">
        <v>23152.88</v>
      </c>
    </row>
    <row r="2006" spans="1:7" ht="12.75">
      <c r="A2006" s="20" t="s">
        <v>30</v>
      </c>
      <c r="B2006" s="20"/>
      <c r="C2006">
        <f>B1977</f>
        <v>1573.41</v>
      </c>
      <c r="F2006">
        <v>2.54</v>
      </c>
      <c r="G2006" s="16">
        <f>C2006*F2006*12</f>
        <v>47957.5368</v>
      </c>
    </row>
    <row r="2007" spans="1:7" ht="12.75">
      <c r="A2007" s="20" t="s">
        <v>23</v>
      </c>
      <c r="B2007" s="20"/>
      <c r="C2007">
        <f>B1977</f>
        <v>1573.41</v>
      </c>
      <c r="F2007">
        <v>0.22</v>
      </c>
      <c r="G2007" s="16">
        <f>C2007*F2007*12</f>
        <v>4153.8024000000005</v>
      </c>
    </row>
    <row r="2008" spans="1:7" ht="12.75">
      <c r="A2008" s="20" t="s">
        <v>31</v>
      </c>
      <c r="B2008" s="20"/>
      <c r="G2008">
        <v>1356</v>
      </c>
    </row>
    <row r="2009" spans="1:7" ht="12.75">
      <c r="A2009" s="20" t="s">
        <v>32</v>
      </c>
      <c r="B2009" s="20"/>
      <c r="G2009" s="16">
        <f>D1988*1/100</f>
        <v>2379.8631</v>
      </c>
    </row>
    <row r="2010" spans="1:7" ht="12.75">
      <c r="A2010" s="20" t="s">
        <v>33</v>
      </c>
      <c r="B2010" s="20"/>
      <c r="G2010" s="16">
        <v>0</v>
      </c>
    </row>
    <row r="2011" spans="1:7" ht="12.75">
      <c r="A2011" s="23"/>
      <c r="B2011" s="23"/>
      <c r="G2011" s="16"/>
    </row>
    <row r="2012" spans="1:7" ht="12.75">
      <c r="A2012" s="20" t="s">
        <v>14</v>
      </c>
      <c r="B2012" s="20"/>
      <c r="G2012" s="16">
        <f>G2002+G2003+G2004+G2005+G2006+G2008+G2009+G2010</f>
        <v>115251.44870000001</v>
      </c>
    </row>
    <row r="2014" spans="2:5" ht="12.75">
      <c r="B2014" s="16" t="s">
        <v>34</v>
      </c>
      <c r="C2014" s="16">
        <f>G2012+G1992+G1993</f>
        <v>175898.6981</v>
      </c>
      <c r="D2014" s="16"/>
      <c r="E2014" s="16"/>
    </row>
    <row r="2015" spans="1:5" ht="12.75">
      <c r="A2015" s="2" t="s">
        <v>35</v>
      </c>
      <c r="B2015" s="2"/>
      <c r="C2015" s="16">
        <f>C1990-C2014</f>
        <v>10474.921899999987</v>
      </c>
      <c r="D2015" s="16"/>
      <c r="E2015" s="16"/>
    </row>
    <row r="2016" spans="1:2" ht="12.75">
      <c r="A2016" s="2"/>
      <c r="B2016" s="2"/>
    </row>
    <row r="2018" spans="1:7" ht="12.75">
      <c r="A2018" s="1" t="s">
        <v>0</v>
      </c>
      <c r="B2018" s="2" t="s">
        <v>83</v>
      </c>
      <c r="C2018" s="2"/>
      <c r="D2018" s="1"/>
      <c r="E2018" s="1"/>
      <c r="F2018" s="1"/>
      <c r="G2018" s="1"/>
    </row>
    <row r="2019" spans="1:2" ht="12.75">
      <c r="A2019" t="s">
        <v>2</v>
      </c>
      <c r="B2019">
        <v>1622.05</v>
      </c>
    </row>
    <row r="2021" spans="1:2" ht="13.5" thickBot="1">
      <c r="A2021" s="3"/>
      <c r="B2021" s="3"/>
    </row>
    <row r="2022" spans="1:7" ht="93.75" thickBot="1">
      <c r="A2022" s="4"/>
      <c r="B2022" s="5" t="s">
        <v>3</v>
      </c>
      <c r="C2022" s="5" t="s">
        <v>4</v>
      </c>
      <c r="D2022" s="6" t="s">
        <v>5</v>
      </c>
      <c r="E2022" s="7"/>
      <c r="F2022" s="8"/>
      <c r="G2022" s="5" t="s">
        <v>6</v>
      </c>
    </row>
    <row r="2023" spans="1:7" ht="15.75" thickBot="1">
      <c r="A2023" s="9" t="s">
        <v>7</v>
      </c>
      <c r="B2023" s="10">
        <v>86806.12</v>
      </c>
      <c r="C2023" s="10">
        <v>223845.36</v>
      </c>
      <c r="D2023" s="6">
        <v>190493.32</v>
      </c>
      <c r="E2023" s="7"/>
      <c r="F2023" s="8"/>
      <c r="G2023" s="10">
        <f>B2023+C2023-D2023</f>
        <v>120158.15999999997</v>
      </c>
    </row>
    <row r="2024" spans="1:7" ht="15.75" thickBot="1">
      <c r="A2024" s="9" t="s">
        <v>8</v>
      </c>
      <c r="B2024" s="10"/>
      <c r="C2024" s="10"/>
      <c r="D2024" s="6"/>
      <c r="E2024" s="7"/>
      <c r="F2024" s="8"/>
      <c r="G2024" s="10">
        <f>B2024+C2024-D2024</f>
        <v>0</v>
      </c>
    </row>
    <row r="2025" spans="1:7" ht="31.5" thickBot="1">
      <c r="A2025" s="9" t="s">
        <v>9</v>
      </c>
      <c r="B2025" s="10">
        <v>8830.24</v>
      </c>
      <c r="C2025" s="10">
        <v>33952.34</v>
      </c>
      <c r="D2025" s="6">
        <v>31399.49</v>
      </c>
      <c r="E2025" s="7"/>
      <c r="F2025" s="8"/>
      <c r="G2025" s="10">
        <f>B2025+C2025-D2025</f>
        <v>11383.089999999993</v>
      </c>
    </row>
    <row r="2026" spans="1:7" ht="15.75" thickBot="1">
      <c r="A2026" s="9" t="s">
        <v>10</v>
      </c>
      <c r="B2026" s="10"/>
      <c r="C2026" s="10"/>
      <c r="D2026" s="6"/>
      <c r="E2026" s="7"/>
      <c r="F2026" s="8"/>
      <c r="G2026" s="10">
        <f>B2026+C2026-D2026</f>
        <v>0</v>
      </c>
    </row>
    <row r="2027" spans="1:7" ht="15.75" thickBot="1">
      <c r="A2027" s="9" t="s">
        <v>11</v>
      </c>
      <c r="B2027" s="10"/>
      <c r="C2027" s="10"/>
      <c r="D2027" s="6"/>
      <c r="E2027" s="7"/>
      <c r="F2027" s="11"/>
      <c r="G2027" s="10">
        <f>B2027+C2027-F2027</f>
        <v>0</v>
      </c>
    </row>
    <row r="2028" spans="1:7" ht="15.75" thickBot="1">
      <c r="A2028" s="9" t="s">
        <v>12</v>
      </c>
      <c r="B2028" s="10">
        <v>0</v>
      </c>
      <c r="C2028" s="10">
        <v>0</v>
      </c>
      <c r="D2028" s="6">
        <v>0</v>
      </c>
      <c r="E2028" s="7"/>
      <c r="F2028" s="8"/>
      <c r="G2028" s="10">
        <f>B2028+C2028-D2028</f>
        <v>0</v>
      </c>
    </row>
    <row r="2029" spans="1:7" ht="15.75" thickBot="1">
      <c r="A2029" s="12" t="s">
        <v>13</v>
      </c>
      <c r="B2029" s="10">
        <v>0</v>
      </c>
      <c r="C2029" s="10">
        <v>0</v>
      </c>
      <c r="D2029" s="6">
        <v>0</v>
      </c>
      <c r="E2029" s="7"/>
      <c r="F2029" s="8"/>
      <c r="G2029" s="10">
        <f>B2029+C2029-D2029</f>
        <v>0</v>
      </c>
    </row>
    <row r="2030" spans="1:7" ht="15.75" thickBot="1">
      <c r="A2030" s="9" t="s">
        <v>14</v>
      </c>
      <c r="B2030" s="10">
        <f>B2023+B2024+B2025+B2026+B2028+B2029+B2027</f>
        <v>95636.36</v>
      </c>
      <c r="C2030" s="10">
        <f>C2023+C2025+C2029</f>
        <v>257797.69999999998</v>
      </c>
      <c r="D2030" s="6">
        <f>D2023+D2025+D2029</f>
        <v>221892.81</v>
      </c>
      <c r="E2030" s="7"/>
      <c r="F2030" s="8"/>
      <c r="G2030" s="10">
        <f>B2030+C2030-D2030</f>
        <v>131541.25</v>
      </c>
    </row>
    <row r="2031" spans="1:3" ht="15.75" thickBot="1">
      <c r="A2031" s="3" t="s">
        <v>15</v>
      </c>
      <c r="B2031" s="3"/>
      <c r="C2031" s="13">
        <v>-125226.84</v>
      </c>
    </row>
    <row r="2032" spans="1:3" ht="12.75">
      <c r="A2032" s="2" t="s">
        <v>16</v>
      </c>
      <c r="B2032" s="2"/>
      <c r="C2032">
        <f>D2023+C2031</f>
        <v>65266.48000000001</v>
      </c>
    </row>
    <row r="2033" spans="1:7" ht="12.75">
      <c r="A2033" s="14"/>
      <c r="B2033" s="14"/>
      <c r="C2033" s="15"/>
      <c r="D2033" s="15"/>
      <c r="E2033" s="15"/>
      <c r="G2033" t="s">
        <v>17</v>
      </c>
    </row>
    <row r="2034" spans="1:7" ht="12.75">
      <c r="A2034" s="2" t="s">
        <v>18</v>
      </c>
      <c r="B2034" s="2"/>
      <c r="F2034" s="16">
        <v>2</v>
      </c>
      <c r="G2034" s="16">
        <f>D2030*F2034/100</f>
        <v>4437.8562</v>
      </c>
    </row>
    <row r="2035" spans="1:7" ht="12.75">
      <c r="A2035" s="17" t="s">
        <v>19</v>
      </c>
      <c r="B2035" s="17"/>
      <c r="C2035">
        <f>B2019</f>
        <v>1622.05</v>
      </c>
      <c r="F2035" s="18">
        <v>2.96</v>
      </c>
      <c r="G2035" s="16">
        <f>C2035*F2035*12</f>
        <v>57615.216</v>
      </c>
    </row>
    <row r="2036" spans="1:7" ht="12.75">
      <c r="A2036" s="2" t="s">
        <v>18</v>
      </c>
      <c r="B2036" s="2"/>
      <c r="F2036" s="19"/>
      <c r="G2036" s="16"/>
    </row>
    <row r="2037" spans="1:7" ht="12.75">
      <c r="A2037" s="2" t="s">
        <v>20</v>
      </c>
      <c r="B2037" s="2"/>
      <c r="F2037" s="19"/>
      <c r="G2037" s="16"/>
    </row>
    <row r="2038" spans="1:7" ht="12.75">
      <c r="A2038" s="2" t="s">
        <v>21</v>
      </c>
      <c r="B2038" s="2"/>
      <c r="F2038" s="19"/>
      <c r="G2038" s="16"/>
    </row>
    <row r="2039" spans="1:7" ht="12.75">
      <c r="A2039" s="20" t="s">
        <v>22</v>
      </c>
      <c r="B2039" s="20"/>
      <c r="F2039" s="19"/>
      <c r="G2039" s="16"/>
    </row>
    <row r="2040" spans="1:7" ht="12.75">
      <c r="A2040" s="20" t="s">
        <v>23</v>
      </c>
      <c r="B2040" s="20"/>
      <c r="F2040" s="19"/>
      <c r="G2040" s="16"/>
    </row>
    <row r="2041" spans="1:7" ht="12.75">
      <c r="A2041" s="20" t="s">
        <v>24</v>
      </c>
      <c r="B2041" s="20"/>
      <c r="F2041" s="19"/>
      <c r="G2041" s="16"/>
    </row>
    <row r="2042" spans="1:7" ht="12.75">
      <c r="A2042" s="20" t="s">
        <v>14</v>
      </c>
      <c r="B2042" s="20"/>
      <c r="F2042" s="19"/>
      <c r="G2042" s="16"/>
    </row>
    <row r="2043" spans="1:6" ht="12.75">
      <c r="A2043" s="21" t="s">
        <v>25</v>
      </c>
      <c r="B2043" s="21"/>
      <c r="C2043" s="21"/>
      <c r="D2043" s="22"/>
      <c r="E2043" s="22"/>
      <c r="F2043" s="19"/>
    </row>
    <row r="2044" spans="1:7" ht="12.75">
      <c r="A2044" s="20" t="s">
        <v>26</v>
      </c>
      <c r="B2044" s="20"/>
      <c r="C2044">
        <f>B2019</f>
        <v>1622.05</v>
      </c>
      <c r="F2044" s="19">
        <v>0.29</v>
      </c>
      <c r="G2044" s="16">
        <f>C2044*F2044*12</f>
        <v>5644.7339999999995</v>
      </c>
    </row>
    <row r="2045" spans="1:7" ht="12.75">
      <c r="A2045" s="20" t="s">
        <v>27</v>
      </c>
      <c r="B2045" s="20"/>
      <c r="C2045">
        <f>B2019</f>
        <v>1622.05</v>
      </c>
      <c r="F2045" s="19">
        <v>1.43</v>
      </c>
      <c r="G2045" s="16">
        <f>C2045*F2045*12</f>
        <v>27834.378</v>
      </c>
    </row>
    <row r="2046" spans="1:7" ht="12.75">
      <c r="A2046" s="20" t="s">
        <v>28</v>
      </c>
      <c r="B2046" s="20"/>
      <c r="C2046">
        <f>B2019</f>
        <v>1622.05</v>
      </c>
      <c r="F2046" s="19">
        <v>0.42</v>
      </c>
      <c r="G2046" s="16">
        <f>C2046*F2046*12</f>
        <v>8175.132</v>
      </c>
    </row>
    <row r="2047" spans="1:7" ht="12.75">
      <c r="A2047" s="20" t="s">
        <v>29</v>
      </c>
      <c r="B2047" s="20"/>
      <c r="F2047" s="19"/>
      <c r="G2047">
        <v>25785.68</v>
      </c>
    </row>
    <row r="2048" spans="1:7" ht="12.75">
      <c r="A2048" s="20" t="s">
        <v>30</v>
      </c>
      <c r="B2048" s="20"/>
      <c r="C2048">
        <f>B2019</f>
        <v>1622.05</v>
      </c>
      <c r="F2048">
        <v>2.54</v>
      </c>
      <c r="G2048" s="16">
        <f>C2048*F2048*12</f>
        <v>49440.083999999995</v>
      </c>
    </row>
    <row r="2049" spans="1:7" ht="12.75">
      <c r="A2049" s="20" t="s">
        <v>23</v>
      </c>
      <c r="B2049" s="20"/>
      <c r="C2049">
        <f>B2019</f>
        <v>1622.05</v>
      </c>
      <c r="F2049">
        <v>0.22</v>
      </c>
      <c r="G2049" s="16">
        <f>C2049*F2049*12</f>
        <v>4282.2119999999995</v>
      </c>
    </row>
    <row r="2050" spans="1:7" ht="12.75">
      <c r="A2050" s="20" t="s">
        <v>31</v>
      </c>
      <c r="B2050" s="20"/>
      <c r="G2050">
        <v>17000</v>
      </c>
    </row>
    <row r="2051" spans="1:7" ht="12.75">
      <c r="A2051" s="20" t="s">
        <v>32</v>
      </c>
      <c r="B2051" s="20"/>
      <c r="G2051" s="16">
        <f>D2030*1/100</f>
        <v>2218.9281</v>
      </c>
    </row>
    <row r="2052" spans="1:7" ht="12.75">
      <c r="A2052" s="20" t="s">
        <v>33</v>
      </c>
      <c r="B2052" s="20"/>
      <c r="G2052" s="16">
        <v>0</v>
      </c>
    </row>
    <row r="2053" spans="1:7" ht="12.75">
      <c r="A2053" s="23"/>
      <c r="B2053" s="23"/>
      <c r="G2053" s="16"/>
    </row>
    <row r="2054" spans="1:7" ht="12.75">
      <c r="A2054" s="20" t="s">
        <v>14</v>
      </c>
      <c r="B2054" s="20"/>
      <c r="G2054" s="16">
        <f>G2044+G2045+G2046+G2047+G2048+G2050+G2051+G2052</f>
        <v>136098.9361</v>
      </c>
    </row>
    <row r="2056" spans="2:5" ht="12.75">
      <c r="B2056" s="16" t="s">
        <v>34</v>
      </c>
      <c r="C2056" s="16">
        <f>G2054+G2034+G2035</f>
        <v>198152.0083</v>
      </c>
      <c r="D2056" s="16"/>
      <c r="E2056" s="16"/>
    </row>
    <row r="2057" spans="1:5" ht="12.75">
      <c r="A2057" s="2" t="s">
        <v>35</v>
      </c>
      <c r="B2057" s="2"/>
      <c r="C2057" s="16">
        <f>C2032-C2056</f>
        <v>-132885.52829999998</v>
      </c>
      <c r="D2057" s="16"/>
      <c r="E2057" s="16"/>
    </row>
    <row r="2058" spans="1:2" ht="12.75">
      <c r="A2058" s="2"/>
      <c r="B2058" s="2"/>
    </row>
    <row r="2060" spans="1:7" ht="12.75">
      <c r="A2060" s="1" t="s">
        <v>0</v>
      </c>
      <c r="B2060" s="2" t="s">
        <v>84</v>
      </c>
      <c r="C2060" s="2"/>
      <c r="D2060" s="1"/>
      <c r="E2060" s="1"/>
      <c r="F2060" s="1"/>
      <c r="G2060" s="1"/>
    </row>
    <row r="2061" spans="1:2" ht="12.75">
      <c r="A2061" t="s">
        <v>2</v>
      </c>
      <c r="B2061">
        <v>732.78</v>
      </c>
    </row>
    <row r="2063" spans="1:2" ht="13.5" thickBot="1">
      <c r="A2063" s="3"/>
      <c r="B2063" s="3"/>
    </row>
    <row r="2064" spans="1:7" ht="93.75" thickBot="1">
      <c r="A2064" s="4"/>
      <c r="B2064" s="5" t="s">
        <v>3</v>
      </c>
      <c r="C2064" s="5" t="s">
        <v>4</v>
      </c>
      <c r="D2064" s="6" t="s">
        <v>5</v>
      </c>
      <c r="E2064" s="7"/>
      <c r="F2064" s="8"/>
      <c r="G2064" s="5" t="s">
        <v>6</v>
      </c>
    </row>
    <row r="2065" spans="1:7" ht="15.75" thickBot="1">
      <c r="A2065" s="9" t="s">
        <v>7</v>
      </c>
      <c r="B2065" s="10">
        <v>112714.11</v>
      </c>
      <c r="C2065" s="10">
        <v>101123.7</v>
      </c>
      <c r="D2065" s="6">
        <v>92654.21</v>
      </c>
      <c r="E2065" s="7"/>
      <c r="F2065" s="8"/>
      <c r="G2065" s="10">
        <f>B2065+C2065-D2065</f>
        <v>121183.59999999999</v>
      </c>
    </row>
    <row r="2066" spans="1:7" ht="15.75" thickBot="1">
      <c r="A2066" s="9" t="s">
        <v>8</v>
      </c>
      <c r="B2066" s="10"/>
      <c r="C2066" s="10"/>
      <c r="D2066" s="6"/>
      <c r="E2066" s="7"/>
      <c r="F2066" s="8"/>
      <c r="G2066" s="10">
        <f>B2066+C2066-D2066</f>
        <v>0</v>
      </c>
    </row>
    <row r="2067" spans="1:7" ht="31.5" thickBot="1">
      <c r="A2067" s="9" t="s">
        <v>9</v>
      </c>
      <c r="B2067" s="10">
        <v>12254.21</v>
      </c>
      <c r="C2067" s="10">
        <v>17042.67</v>
      </c>
      <c r="D2067" s="6">
        <v>18363.5</v>
      </c>
      <c r="E2067" s="7"/>
      <c r="F2067" s="8"/>
      <c r="G2067" s="10">
        <f>B2067+C2067-D2067</f>
        <v>10933.379999999997</v>
      </c>
    </row>
    <row r="2068" spans="1:7" ht="15.75" thickBot="1">
      <c r="A2068" s="9" t="s">
        <v>10</v>
      </c>
      <c r="B2068" s="10"/>
      <c r="C2068" s="10"/>
      <c r="D2068" s="6"/>
      <c r="E2068" s="7"/>
      <c r="F2068" s="8"/>
      <c r="G2068" s="10">
        <f>B2068+C2068-D2068</f>
        <v>0</v>
      </c>
    </row>
    <row r="2069" spans="1:7" ht="15.75" thickBot="1">
      <c r="A2069" s="9" t="s">
        <v>11</v>
      </c>
      <c r="B2069" s="10"/>
      <c r="C2069" s="10"/>
      <c r="D2069" s="6"/>
      <c r="E2069" s="7"/>
      <c r="F2069" s="11"/>
      <c r="G2069" s="10">
        <f>B2069+C2069-F2069</f>
        <v>0</v>
      </c>
    </row>
    <row r="2070" spans="1:7" ht="15.75" thickBot="1">
      <c r="A2070" s="9" t="s">
        <v>12</v>
      </c>
      <c r="B2070" s="10">
        <v>0</v>
      </c>
      <c r="C2070" s="10">
        <v>0</v>
      </c>
      <c r="D2070" s="6">
        <v>0</v>
      </c>
      <c r="E2070" s="7"/>
      <c r="F2070" s="8"/>
      <c r="G2070" s="10">
        <f>B2070+C2070-D2070</f>
        <v>0</v>
      </c>
    </row>
    <row r="2071" spans="1:7" ht="15.75" thickBot="1">
      <c r="A2071" s="12" t="s">
        <v>13</v>
      </c>
      <c r="B2071" s="10">
        <v>0</v>
      </c>
      <c r="C2071" s="10">
        <v>0</v>
      </c>
      <c r="D2071" s="6">
        <v>0</v>
      </c>
      <c r="E2071" s="7"/>
      <c r="F2071" s="8"/>
      <c r="G2071" s="10">
        <f>B2071+C2071-D2071</f>
        <v>0</v>
      </c>
    </row>
    <row r="2072" spans="1:7" ht="15.75" thickBot="1">
      <c r="A2072" s="9" t="s">
        <v>14</v>
      </c>
      <c r="B2072" s="10">
        <f>B2065+B2066+B2067+B2068+B2070+B2071+B2069</f>
        <v>124968.32</v>
      </c>
      <c r="C2072" s="10">
        <f>C2065+C2067+C2071</f>
        <v>118166.37</v>
      </c>
      <c r="D2072" s="6">
        <f>D2065+D2067+D2071</f>
        <v>111017.71</v>
      </c>
      <c r="E2072" s="7"/>
      <c r="F2072" s="8"/>
      <c r="G2072" s="10">
        <f>B2072+C2072-D2072</f>
        <v>132116.97999999998</v>
      </c>
    </row>
    <row r="2073" spans="1:3" ht="15.75" thickBot="1">
      <c r="A2073" s="3" t="s">
        <v>15</v>
      </c>
      <c r="B2073" s="3"/>
      <c r="C2073" s="13">
        <v>-74645.89</v>
      </c>
    </row>
    <row r="2074" spans="1:3" ht="12.75">
      <c r="A2074" s="2" t="s">
        <v>16</v>
      </c>
      <c r="B2074" s="2"/>
      <c r="C2074">
        <f>D2065+C2073</f>
        <v>18008.320000000007</v>
      </c>
    </row>
    <row r="2075" spans="1:7" ht="12.75">
      <c r="A2075" s="14"/>
      <c r="B2075" s="14"/>
      <c r="C2075" s="15"/>
      <c r="D2075" s="15"/>
      <c r="E2075" s="15"/>
      <c r="G2075" t="s">
        <v>17</v>
      </c>
    </row>
    <row r="2076" spans="1:7" ht="12.75">
      <c r="A2076" s="2" t="s">
        <v>18</v>
      </c>
      <c r="B2076" s="2"/>
      <c r="F2076" s="16">
        <v>2</v>
      </c>
      <c r="G2076" s="16">
        <f>D2072*F2076/100</f>
        <v>2220.3542</v>
      </c>
    </row>
    <row r="2077" spans="1:7" ht="12.75">
      <c r="A2077" s="17" t="s">
        <v>19</v>
      </c>
      <c r="B2077" s="17"/>
      <c r="C2077">
        <f>B2061</f>
        <v>732.78</v>
      </c>
      <c r="F2077" s="18">
        <v>2.96</v>
      </c>
      <c r="G2077" s="16">
        <f>C2077*F2077*12</f>
        <v>26028.3456</v>
      </c>
    </row>
    <row r="2078" spans="1:7" ht="12.75">
      <c r="A2078" s="2" t="s">
        <v>18</v>
      </c>
      <c r="B2078" s="2"/>
      <c r="F2078" s="19"/>
      <c r="G2078" s="16"/>
    </row>
    <row r="2079" spans="1:7" ht="12.75">
      <c r="A2079" s="2" t="s">
        <v>20</v>
      </c>
      <c r="B2079" s="2"/>
      <c r="F2079" s="19"/>
      <c r="G2079" s="16"/>
    </row>
    <row r="2080" spans="1:7" ht="12.75">
      <c r="A2080" s="2" t="s">
        <v>21</v>
      </c>
      <c r="B2080" s="2"/>
      <c r="F2080" s="19"/>
      <c r="G2080" s="16"/>
    </row>
    <row r="2081" spans="1:7" ht="12.75">
      <c r="A2081" s="20" t="s">
        <v>22</v>
      </c>
      <c r="B2081" s="20"/>
      <c r="F2081" s="19"/>
      <c r="G2081" s="16"/>
    </row>
    <row r="2082" spans="1:7" ht="12.75">
      <c r="A2082" s="20" t="s">
        <v>23</v>
      </c>
      <c r="B2082" s="20"/>
      <c r="F2082" s="19"/>
      <c r="G2082" s="16"/>
    </row>
    <row r="2083" spans="1:7" ht="12.75">
      <c r="A2083" s="20" t="s">
        <v>24</v>
      </c>
      <c r="B2083" s="20"/>
      <c r="F2083" s="19"/>
      <c r="G2083" s="16"/>
    </row>
    <row r="2084" spans="1:7" ht="12.75">
      <c r="A2084" s="20" t="s">
        <v>14</v>
      </c>
      <c r="B2084" s="20"/>
      <c r="F2084" s="19"/>
      <c r="G2084" s="16"/>
    </row>
    <row r="2085" spans="1:6" ht="12.75">
      <c r="A2085" s="21" t="s">
        <v>25</v>
      </c>
      <c r="B2085" s="21"/>
      <c r="C2085" s="21"/>
      <c r="D2085" s="22"/>
      <c r="E2085" s="22"/>
      <c r="F2085" s="19"/>
    </row>
    <row r="2086" spans="1:7" ht="12.75">
      <c r="A2086" s="20" t="s">
        <v>26</v>
      </c>
      <c r="B2086" s="20"/>
      <c r="C2086">
        <f>B2061</f>
        <v>732.78</v>
      </c>
      <c r="F2086" s="19">
        <v>0.29</v>
      </c>
      <c r="G2086" s="16">
        <f>C2086*F2086*12</f>
        <v>2550.0743999999995</v>
      </c>
    </row>
    <row r="2087" spans="1:7" ht="12.75">
      <c r="A2087" s="20" t="s">
        <v>27</v>
      </c>
      <c r="B2087" s="20"/>
      <c r="C2087">
        <f>B2061</f>
        <v>732.78</v>
      </c>
      <c r="F2087" s="19">
        <v>1.43</v>
      </c>
      <c r="G2087" s="16">
        <f>C2087*F2087*12</f>
        <v>12574.504799999999</v>
      </c>
    </row>
    <row r="2088" spans="1:7" ht="12.75">
      <c r="A2088" s="20" t="s">
        <v>28</v>
      </c>
      <c r="B2088" s="20"/>
      <c r="C2088">
        <f>B2061</f>
        <v>732.78</v>
      </c>
      <c r="F2088" s="19">
        <v>0.42</v>
      </c>
      <c r="G2088" s="16">
        <f>C2088*F2088*12</f>
        <v>3693.2111999999997</v>
      </c>
    </row>
    <row r="2089" spans="1:7" ht="12.75">
      <c r="A2089" s="20" t="s">
        <v>29</v>
      </c>
      <c r="B2089" s="20"/>
      <c r="F2089" s="19"/>
      <c r="G2089">
        <v>48480.62</v>
      </c>
    </row>
    <row r="2090" spans="1:7" ht="12.75">
      <c r="A2090" s="20" t="s">
        <v>30</v>
      </c>
      <c r="B2090" s="20"/>
      <c r="C2090">
        <f>B2061</f>
        <v>732.78</v>
      </c>
      <c r="F2090">
        <v>2.54</v>
      </c>
      <c r="G2090" s="16">
        <f>C2090*F2090*12</f>
        <v>22335.1344</v>
      </c>
    </row>
    <row r="2091" spans="1:7" ht="12.75">
      <c r="A2091" s="20" t="s">
        <v>23</v>
      </c>
      <c r="B2091" s="20"/>
      <c r="C2091">
        <f>B2061</f>
        <v>732.78</v>
      </c>
      <c r="F2091">
        <v>0.22</v>
      </c>
      <c r="G2091" s="16">
        <f>C2091*F2091*12</f>
        <v>1934.5392000000002</v>
      </c>
    </row>
    <row r="2092" spans="1:7" ht="12.75">
      <c r="A2092" s="20" t="s">
        <v>31</v>
      </c>
      <c r="B2092" s="20"/>
      <c r="G2092">
        <v>129328.3</v>
      </c>
    </row>
    <row r="2093" spans="1:7" ht="12.75">
      <c r="A2093" s="20" t="s">
        <v>32</v>
      </c>
      <c r="B2093" s="20"/>
      <c r="G2093" s="16">
        <f>D2072*1/100</f>
        <v>1110.1771</v>
      </c>
    </row>
    <row r="2094" spans="1:7" ht="12.75">
      <c r="A2094" s="20" t="s">
        <v>33</v>
      </c>
      <c r="B2094" s="20"/>
      <c r="G2094" s="16">
        <v>0</v>
      </c>
    </row>
    <row r="2095" spans="1:7" ht="12.75">
      <c r="A2095" s="23"/>
      <c r="B2095" s="23"/>
      <c r="G2095" s="16"/>
    </row>
    <row r="2096" spans="1:7" ht="12.75">
      <c r="A2096" s="20" t="s">
        <v>14</v>
      </c>
      <c r="B2096" s="20"/>
      <c r="G2096" s="16">
        <f>G2086+G2087+G2088+G2089+G2090+G2092+G2093+G2094</f>
        <v>220072.0219</v>
      </c>
    </row>
    <row r="2098" spans="2:5" ht="12.75">
      <c r="B2098" s="16" t="s">
        <v>34</v>
      </c>
      <c r="C2098" s="16">
        <f>G2096+G2076+G2077</f>
        <v>248320.7217</v>
      </c>
      <c r="D2098" s="16"/>
      <c r="E2098" s="16"/>
    </row>
    <row r="2099" spans="1:5" ht="12.75">
      <c r="A2099" s="2" t="s">
        <v>35</v>
      </c>
      <c r="B2099" s="2"/>
      <c r="C2099" s="16">
        <f>C2074-C2098</f>
        <v>-230312.4017</v>
      </c>
      <c r="D2099" s="16"/>
      <c r="E2099" s="16"/>
    </row>
    <row r="2100" spans="1:2" ht="12.75">
      <c r="A2100" s="2"/>
      <c r="B2100" s="2"/>
    </row>
    <row r="2102" spans="1:7" ht="12.75">
      <c r="A2102" s="1" t="s">
        <v>0</v>
      </c>
      <c r="B2102" s="2" t="s">
        <v>85</v>
      </c>
      <c r="C2102" s="2"/>
      <c r="D2102" s="1"/>
      <c r="E2102" s="1"/>
      <c r="F2102" s="1"/>
      <c r="G2102" s="1"/>
    </row>
    <row r="2103" spans="1:2" ht="12.75">
      <c r="A2103" t="s">
        <v>2</v>
      </c>
      <c r="B2103">
        <v>1380.4</v>
      </c>
    </row>
    <row r="2105" spans="1:2" ht="13.5" thickBot="1">
      <c r="A2105" s="3"/>
      <c r="B2105" s="3"/>
    </row>
    <row r="2106" spans="1:7" ht="93.75" thickBot="1">
      <c r="A2106" s="4"/>
      <c r="B2106" s="5" t="s">
        <v>3</v>
      </c>
      <c r="C2106" s="5" t="s">
        <v>4</v>
      </c>
      <c r="D2106" s="6" t="s">
        <v>5</v>
      </c>
      <c r="E2106" s="7"/>
      <c r="F2106" s="8"/>
      <c r="G2106" s="5" t="s">
        <v>6</v>
      </c>
    </row>
    <row r="2107" spans="1:7" ht="15.75" thickBot="1">
      <c r="A2107" s="9" t="s">
        <v>7</v>
      </c>
      <c r="B2107" s="10">
        <v>82589.12</v>
      </c>
      <c r="C2107" s="10">
        <v>190513.65</v>
      </c>
      <c r="D2107" s="6">
        <v>166191.56</v>
      </c>
      <c r="E2107" s="7"/>
      <c r="F2107" s="8"/>
      <c r="G2107" s="10">
        <f>B2107+C2107-D2107</f>
        <v>106911.21000000002</v>
      </c>
    </row>
    <row r="2108" spans="1:7" ht="15.75" thickBot="1">
      <c r="A2108" s="9" t="s">
        <v>8</v>
      </c>
      <c r="B2108" s="10"/>
      <c r="C2108" s="10"/>
      <c r="D2108" s="6"/>
      <c r="E2108" s="7"/>
      <c r="F2108" s="8"/>
      <c r="G2108" s="10">
        <f>B2108+C2108-D2108</f>
        <v>0</v>
      </c>
    </row>
    <row r="2109" spans="1:7" ht="31.5" thickBot="1">
      <c r="A2109" s="9" t="s">
        <v>9</v>
      </c>
      <c r="B2109" s="10">
        <v>21896.92</v>
      </c>
      <c r="C2109" s="10">
        <v>50551.62</v>
      </c>
      <c r="D2109" s="6">
        <v>45961.72</v>
      </c>
      <c r="E2109" s="7"/>
      <c r="F2109" s="8"/>
      <c r="G2109" s="10">
        <f>B2109+C2109-D2109</f>
        <v>26486.820000000007</v>
      </c>
    </row>
    <row r="2110" spans="1:7" ht="15.75" thickBot="1">
      <c r="A2110" s="9" t="s">
        <v>10</v>
      </c>
      <c r="B2110" s="10"/>
      <c r="C2110" s="10"/>
      <c r="D2110" s="6"/>
      <c r="E2110" s="7"/>
      <c r="F2110" s="8"/>
      <c r="G2110" s="10">
        <f>B2110+C2110-D2110</f>
        <v>0</v>
      </c>
    </row>
    <row r="2111" spans="1:7" ht="15.75" thickBot="1">
      <c r="A2111" s="9" t="s">
        <v>11</v>
      </c>
      <c r="B2111" s="10"/>
      <c r="C2111" s="10"/>
      <c r="D2111" s="6"/>
      <c r="E2111" s="7"/>
      <c r="F2111" s="11"/>
      <c r="G2111" s="10">
        <f>B2111+C2111-F2111</f>
        <v>0</v>
      </c>
    </row>
    <row r="2112" spans="1:7" ht="15.75" thickBot="1">
      <c r="A2112" s="9" t="s">
        <v>12</v>
      </c>
      <c r="B2112" s="10">
        <v>0</v>
      </c>
      <c r="C2112" s="10">
        <v>0</v>
      </c>
      <c r="D2112" s="6">
        <v>0</v>
      </c>
      <c r="E2112" s="7"/>
      <c r="F2112" s="8"/>
      <c r="G2112" s="10">
        <f>B2112+C2112-D2112</f>
        <v>0</v>
      </c>
    </row>
    <row r="2113" spans="1:7" ht="15.75" thickBot="1">
      <c r="A2113" s="12" t="s">
        <v>13</v>
      </c>
      <c r="B2113" s="10">
        <v>0</v>
      </c>
      <c r="C2113" s="10">
        <v>0</v>
      </c>
      <c r="D2113" s="6">
        <v>0</v>
      </c>
      <c r="E2113" s="7"/>
      <c r="F2113" s="8"/>
      <c r="G2113" s="10">
        <f>B2113+C2113-D2113</f>
        <v>0</v>
      </c>
    </row>
    <row r="2114" spans="1:7" ht="15.75" thickBot="1">
      <c r="A2114" s="9" t="s">
        <v>14</v>
      </c>
      <c r="B2114" s="10">
        <f>B2107+B2108+B2109+B2110+B2112+B2113+B2111</f>
        <v>104486.04</v>
      </c>
      <c r="C2114" s="10">
        <f>C2107+C2109+C2113</f>
        <v>241065.27</v>
      </c>
      <c r="D2114" s="6">
        <f>D2107+D2109+D2113</f>
        <v>212153.28</v>
      </c>
      <c r="E2114" s="7"/>
      <c r="F2114" s="8"/>
      <c r="G2114" s="10">
        <f>B2114+C2114-D2114</f>
        <v>133398.03</v>
      </c>
    </row>
    <row r="2115" spans="1:3" ht="15.75" thickBot="1">
      <c r="A2115" s="3" t="s">
        <v>15</v>
      </c>
      <c r="B2115" s="3"/>
      <c r="C2115" s="13">
        <v>-113090.34</v>
      </c>
    </row>
    <row r="2116" spans="1:3" ht="12.75">
      <c r="A2116" s="2" t="s">
        <v>16</v>
      </c>
      <c r="B2116" s="2"/>
      <c r="C2116">
        <f>D2107+C2115</f>
        <v>53101.22</v>
      </c>
    </row>
    <row r="2117" spans="1:7" ht="12.75">
      <c r="A2117" s="14"/>
      <c r="B2117" s="14"/>
      <c r="C2117" s="15"/>
      <c r="D2117" s="15"/>
      <c r="E2117" s="15"/>
      <c r="G2117" t="s">
        <v>17</v>
      </c>
    </row>
    <row r="2118" spans="1:7" ht="12.75">
      <c r="A2118" s="2" t="s">
        <v>18</v>
      </c>
      <c r="B2118" s="2"/>
      <c r="F2118" s="16">
        <v>2</v>
      </c>
      <c r="G2118" s="16">
        <f>D2114*F2118/100</f>
        <v>4243.0656</v>
      </c>
    </row>
    <row r="2119" spans="1:7" ht="12.75">
      <c r="A2119" s="17" t="s">
        <v>19</v>
      </c>
      <c r="B2119" s="17"/>
      <c r="C2119">
        <f>B2103</f>
        <v>1380.4</v>
      </c>
      <c r="F2119" s="18">
        <v>2.96</v>
      </c>
      <c r="G2119" s="16">
        <f>C2119*F2119*12</f>
        <v>49031.808000000005</v>
      </c>
    </row>
    <row r="2120" spans="1:7" ht="12.75">
      <c r="A2120" s="2" t="s">
        <v>18</v>
      </c>
      <c r="B2120" s="2"/>
      <c r="F2120" s="19"/>
      <c r="G2120" s="16"/>
    </row>
    <row r="2121" spans="1:7" ht="12.75">
      <c r="A2121" s="2" t="s">
        <v>20</v>
      </c>
      <c r="B2121" s="2"/>
      <c r="F2121" s="19"/>
      <c r="G2121" s="16"/>
    </row>
    <row r="2122" spans="1:7" ht="12.75">
      <c r="A2122" s="2" t="s">
        <v>21</v>
      </c>
      <c r="B2122" s="2"/>
      <c r="F2122" s="19"/>
      <c r="G2122" s="16"/>
    </row>
    <row r="2123" spans="1:7" ht="12.75">
      <c r="A2123" s="20" t="s">
        <v>22</v>
      </c>
      <c r="B2123" s="20"/>
      <c r="F2123" s="19"/>
      <c r="G2123" s="16"/>
    </row>
    <row r="2124" spans="1:7" ht="12.75">
      <c r="A2124" s="20" t="s">
        <v>23</v>
      </c>
      <c r="B2124" s="20"/>
      <c r="F2124" s="19"/>
      <c r="G2124" s="16"/>
    </row>
    <row r="2125" spans="1:7" ht="12.75">
      <c r="A2125" s="20" t="s">
        <v>24</v>
      </c>
      <c r="B2125" s="20"/>
      <c r="F2125" s="19"/>
      <c r="G2125" s="16"/>
    </row>
    <row r="2126" spans="1:7" ht="12.75">
      <c r="A2126" s="20" t="s">
        <v>14</v>
      </c>
      <c r="B2126" s="20"/>
      <c r="F2126" s="19"/>
      <c r="G2126" s="16"/>
    </row>
    <row r="2127" spans="1:6" ht="12.75">
      <c r="A2127" s="21" t="s">
        <v>25</v>
      </c>
      <c r="B2127" s="21"/>
      <c r="C2127" s="21"/>
      <c r="D2127" s="22"/>
      <c r="E2127" s="22"/>
      <c r="F2127" s="19"/>
    </row>
    <row r="2128" spans="1:7" ht="12.75">
      <c r="A2128" s="20" t="s">
        <v>26</v>
      </c>
      <c r="B2128" s="20"/>
      <c r="C2128">
        <f>B2103</f>
        <v>1380.4</v>
      </c>
      <c r="F2128" s="19">
        <v>0.29</v>
      </c>
      <c r="G2128" s="16">
        <f>C2128*F2128*12</f>
        <v>4803.7919999999995</v>
      </c>
    </row>
    <row r="2129" spans="1:7" ht="12.75">
      <c r="A2129" s="20" t="s">
        <v>27</v>
      </c>
      <c r="B2129" s="20"/>
      <c r="C2129">
        <f>B2103</f>
        <v>1380.4</v>
      </c>
      <c r="F2129" s="19">
        <v>1.43</v>
      </c>
      <c r="G2129" s="16">
        <f>C2129*F2129*12</f>
        <v>23687.664</v>
      </c>
    </row>
    <row r="2130" spans="1:7" ht="12.75">
      <c r="A2130" s="20" t="s">
        <v>28</v>
      </c>
      <c r="B2130" s="20"/>
      <c r="C2130">
        <f>B2103</f>
        <v>1380.4</v>
      </c>
      <c r="F2130" s="19">
        <v>0.42</v>
      </c>
      <c r="G2130" s="16">
        <f>C2130*F2130*12</f>
        <v>6957.216</v>
      </c>
    </row>
    <row r="2131" spans="1:7" ht="12.75">
      <c r="A2131" s="20" t="s">
        <v>29</v>
      </c>
      <c r="B2131" s="20"/>
      <c r="F2131" s="19"/>
      <c r="G2131">
        <v>12203.88</v>
      </c>
    </row>
    <row r="2132" spans="1:7" ht="12.75">
      <c r="A2132" s="20" t="s">
        <v>30</v>
      </c>
      <c r="B2132" s="20"/>
      <c r="C2132">
        <f>B2103</f>
        <v>1380.4</v>
      </c>
      <c r="F2132">
        <v>2.54</v>
      </c>
      <c r="G2132" s="16">
        <f>C2132*F2132*12</f>
        <v>42074.592000000004</v>
      </c>
    </row>
    <row r="2133" spans="1:7" ht="12.75">
      <c r="A2133" s="20" t="s">
        <v>23</v>
      </c>
      <c r="B2133" s="20"/>
      <c r="C2133">
        <f>B2103</f>
        <v>1380.4</v>
      </c>
      <c r="F2133">
        <v>0.22</v>
      </c>
      <c r="G2133" s="16">
        <f>C2133*F2133*12</f>
        <v>3644.2560000000003</v>
      </c>
    </row>
    <row r="2134" spans="1:7" ht="12.75">
      <c r="A2134" s="20" t="s">
        <v>31</v>
      </c>
      <c r="B2134" s="20"/>
      <c r="G2134">
        <v>0</v>
      </c>
    </row>
    <row r="2135" spans="1:7" ht="12.75">
      <c r="A2135" s="20" t="s">
        <v>32</v>
      </c>
      <c r="B2135" s="20"/>
      <c r="G2135" s="16">
        <f>D2114*1/100</f>
        <v>2121.5328</v>
      </c>
    </row>
    <row r="2136" spans="1:7" ht="12.75">
      <c r="A2136" s="20" t="s">
        <v>33</v>
      </c>
      <c r="B2136" s="20"/>
      <c r="G2136" s="16">
        <v>0</v>
      </c>
    </row>
    <row r="2137" spans="1:7" ht="12.75">
      <c r="A2137" s="23"/>
      <c r="B2137" s="23"/>
      <c r="G2137" s="16"/>
    </row>
    <row r="2138" spans="1:7" ht="12.75">
      <c r="A2138" s="20" t="s">
        <v>14</v>
      </c>
      <c r="B2138" s="20"/>
      <c r="G2138" s="16">
        <f>G2128+G2129+G2130+G2131+G2132+G2134+G2135+G2136</f>
        <v>91848.6768</v>
      </c>
    </row>
    <row r="2140" spans="2:5" ht="12.75">
      <c r="B2140" s="16" t="s">
        <v>34</v>
      </c>
      <c r="C2140" s="16">
        <f>G2138+G2118+G2119</f>
        <v>145123.5504</v>
      </c>
      <c r="D2140" s="16"/>
      <c r="E2140" s="16"/>
    </row>
    <row r="2141" spans="1:5" ht="12.75">
      <c r="A2141" s="2" t="s">
        <v>35</v>
      </c>
      <c r="B2141" s="2"/>
      <c r="C2141" s="16">
        <f>C2116-C2140</f>
        <v>-92022.3304</v>
      </c>
      <c r="D2141" s="16"/>
      <c r="E2141" s="16"/>
    </row>
    <row r="2142" spans="1:2" ht="12.75">
      <c r="A2142" s="2"/>
      <c r="B2142" s="2"/>
    </row>
    <row r="2144" spans="1:7" ht="12.75">
      <c r="A2144" s="1" t="s">
        <v>0</v>
      </c>
      <c r="B2144" s="2" t="s">
        <v>86</v>
      </c>
      <c r="C2144" s="2"/>
      <c r="D2144" s="1"/>
      <c r="E2144" s="1"/>
      <c r="F2144" s="1"/>
      <c r="G2144" s="1"/>
    </row>
    <row r="2145" spans="1:2" ht="12.75">
      <c r="A2145" t="s">
        <v>2</v>
      </c>
      <c r="B2145">
        <v>4528.7</v>
      </c>
    </row>
    <row r="2147" spans="1:2" ht="13.5" thickBot="1">
      <c r="A2147" s="3"/>
      <c r="B2147" s="3"/>
    </row>
    <row r="2148" spans="1:7" ht="93.75" thickBot="1">
      <c r="A2148" s="4"/>
      <c r="B2148" s="5" t="s">
        <v>3</v>
      </c>
      <c r="C2148" s="5" t="s">
        <v>4</v>
      </c>
      <c r="D2148" s="6" t="s">
        <v>5</v>
      </c>
      <c r="E2148" s="7"/>
      <c r="F2148" s="8"/>
      <c r="G2148" s="5" t="s">
        <v>6</v>
      </c>
    </row>
    <row r="2149" spans="1:7" ht="15.75" thickBot="1">
      <c r="A2149" s="9" t="s">
        <v>7</v>
      </c>
      <c r="B2149" s="10">
        <v>53801.56</v>
      </c>
      <c r="C2149" s="10">
        <v>700539.4</v>
      </c>
      <c r="D2149" s="6">
        <v>578739.47</v>
      </c>
      <c r="E2149" s="7"/>
      <c r="F2149" s="8"/>
      <c r="G2149" s="10">
        <f>B2149+C2149-D2149</f>
        <v>175601.49</v>
      </c>
    </row>
    <row r="2150" spans="1:7" ht="15.75" thickBot="1">
      <c r="A2150" s="9" t="s">
        <v>8</v>
      </c>
      <c r="B2150" s="10"/>
      <c r="C2150" s="10"/>
      <c r="D2150" s="6"/>
      <c r="E2150" s="7"/>
      <c r="F2150" s="8"/>
      <c r="G2150" s="10">
        <f>B2150+C2150-D2150</f>
        <v>0</v>
      </c>
    </row>
    <row r="2151" spans="1:7" ht="31.5" thickBot="1">
      <c r="A2151" s="9" t="s">
        <v>9</v>
      </c>
      <c r="B2151" s="10">
        <v>8485.99</v>
      </c>
      <c r="C2151" s="10">
        <v>110176.71</v>
      </c>
      <c r="D2151" s="6">
        <v>100681.55</v>
      </c>
      <c r="E2151" s="7"/>
      <c r="F2151" s="8"/>
      <c r="G2151" s="10">
        <f>B2151+C2151-D2151</f>
        <v>17981.15000000001</v>
      </c>
    </row>
    <row r="2152" spans="1:7" ht="15.75" thickBot="1">
      <c r="A2152" s="9" t="s">
        <v>10</v>
      </c>
      <c r="B2152" s="10"/>
      <c r="C2152" s="10"/>
      <c r="D2152" s="6"/>
      <c r="E2152" s="7"/>
      <c r="F2152" s="8"/>
      <c r="G2152" s="10">
        <f>B2152+C2152-D2152</f>
        <v>0</v>
      </c>
    </row>
    <row r="2153" spans="1:7" ht="15.75" thickBot="1">
      <c r="A2153" s="9" t="s">
        <v>11</v>
      </c>
      <c r="B2153" s="10"/>
      <c r="C2153" s="10"/>
      <c r="D2153" s="6"/>
      <c r="E2153" s="7"/>
      <c r="F2153" s="11"/>
      <c r="G2153" s="10">
        <f>B2153+C2153-F2153</f>
        <v>0</v>
      </c>
    </row>
    <row r="2154" spans="1:7" ht="15.75" thickBot="1">
      <c r="A2154" s="9" t="s">
        <v>12</v>
      </c>
      <c r="B2154" s="10">
        <v>0</v>
      </c>
      <c r="C2154" s="10">
        <v>0</v>
      </c>
      <c r="D2154" s="6">
        <v>0</v>
      </c>
      <c r="E2154" s="7"/>
      <c r="F2154" s="8"/>
      <c r="G2154" s="10">
        <f>B2154+C2154-D2154</f>
        <v>0</v>
      </c>
    </row>
    <row r="2155" spans="1:7" ht="15.75" thickBot="1">
      <c r="A2155" s="12" t="s">
        <v>13</v>
      </c>
      <c r="B2155" s="10">
        <v>542.07</v>
      </c>
      <c r="C2155" s="10">
        <v>4649.44</v>
      </c>
      <c r="D2155" s="6">
        <v>4504.87</v>
      </c>
      <c r="E2155" s="7"/>
      <c r="F2155" s="8"/>
      <c r="G2155" s="10">
        <f>B2155+C2155-D2155</f>
        <v>686.6399999999994</v>
      </c>
    </row>
    <row r="2156" spans="1:7" ht="15.75" thickBot="1">
      <c r="A2156" s="9" t="s">
        <v>14</v>
      </c>
      <c r="B2156" s="10">
        <f>B2149+B2150+B2151+B2152+B2154+B2155+B2153</f>
        <v>62829.619999999995</v>
      </c>
      <c r="C2156" s="10">
        <f>C2149+C2151+C2155</f>
        <v>815365.5499999999</v>
      </c>
      <c r="D2156" s="6">
        <f>D2149+D2151+D2155</f>
        <v>683925.89</v>
      </c>
      <c r="E2156" s="7"/>
      <c r="F2156" s="8"/>
      <c r="G2156" s="10">
        <f>B2156+C2156-D2156</f>
        <v>194269.2799999999</v>
      </c>
    </row>
    <row r="2157" spans="1:3" ht="15.75" thickBot="1">
      <c r="A2157" s="3" t="s">
        <v>15</v>
      </c>
      <c r="B2157" s="3"/>
      <c r="C2157" s="13">
        <v>-18013.1</v>
      </c>
    </row>
    <row r="2158" spans="1:3" ht="12.75">
      <c r="A2158" s="2" t="s">
        <v>16</v>
      </c>
      <c r="B2158" s="2"/>
      <c r="C2158">
        <f>D2149+C2157</f>
        <v>560726.37</v>
      </c>
    </row>
    <row r="2159" spans="1:7" ht="12.75">
      <c r="A2159" s="14"/>
      <c r="B2159" s="14"/>
      <c r="C2159" s="15"/>
      <c r="D2159" s="15"/>
      <c r="E2159" s="15"/>
      <c r="G2159" t="s">
        <v>17</v>
      </c>
    </row>
    <row r="2160" spans="1:7" ht="12.75">
      <c r="A2160" s="2" t="s">
        <v>18</v>
      </c>
      <c r="B2160" s="2"/>
      <c r="F2160" s="16">
        <v>2</v>
      </c>
      <c r="G2160" s="16">
        <f>D2156*F2160/100</f>
        <v>13678.5178</v>
      </c>
    </row>
    <row r="2161" spans="1:7" ht="12.75">
      <c r="A2161" s="17" t="s">
        <v>19</v>
      </c>
      <c r="B2161" s="17"/>
      <c r="C2161">
        <f>B2145</f>
        <v>4528.7</v>
      </c>
      <c r="F2161" s="18">
        <v>2.96</v>
      </c>
      <c r="G2161" s="16">
        <f>C2161*F2161*12</f>
        <v>160859.424</v>
      </c>
    </row>
    <row r="2162" spans="1:7" ht="12.75">
      <c r="A2162" s="2" t="s">
        <v>18</v>
      </c>
      <c r="B2162" s="2"/>
      <c r="F2162" s="19"/>
      <c r="G2162" s="16"/>
    </row>
    <row r="2163" spans="1:7" ht="12.75">
      <c r="A2163" s="2" t="s">
        <v>20</v>
      </c>
      <c r="B2163" s="2"/>
      <c r="F2163" s="19"/>
      <c r="G2163" s="16"/>
    </row>
    <row r="2164" spans="1:7" ht="12.75">
      <c r="A2164" s="2" t="s">
        <v>21</v>
      </c>
      <c r="B2164" s="2"/>
      <c r="F2164" s="19"/>
      <c r="G2164" s="16"/>
    </row>
    <row r="2165" spans="1:7" ht="12.75">
      <c r="A2165" s="20" t="s">
        <v>22</v>
      </c>
      <c r="B2165" s="20"/>
      <c r="F2165" s="19"/>
      <c r="G2165" s="16"/>
    </row>
    <row r="2166" spans="1:7" ht="12.75">
      <c r="A2166" s="20" t="s">
        <v>23</v>
      </c>
      <c r="B2166" s="20"/>
      <c r="F2166" s="19"/>
      <c r="G2166" s="16"/>
    </row>
    <row r="2167" spans="1:7" ht="12.75">
      <c r="A2167" s="20" t="s">
        <v>24</v>
      </c>
      <c r="B2167" s="20"/>
      <c r="F2167" s="19"/>
      <c r="G2167" s="16"/>
    </row>
    <row r="2168" spans="1:7" ht="12.75">
      <c r="A2168" s="20" t="s">
        <v>14</v>
      </c>
      <c r="B2168" s="20"/>
      <c r="F2168" s="19"/>
      <c r="G2168" s="16"/>
    </row>
    <row r="2169" spans="1:6" ht="12.75">
      <c r="A2169" s="21" t="s">
        <v>25</v>
      </c>
      <c r="B2169" s="21"/>
      <c r="C2169" s="21"/>
      <c r="D2169" s="22"/>
      <c r="E2169" s="22"/>
      <c r="F2169" s="19"/>
    </row>
    <row r="2170" spans="1:7" ht="12.75">
      <c r="A2170" s="20" t="s">
        <v>26</v>
      </c>
      <c r="B2170" s="20"/>
      <c r="C2170">
        <f>B2145</f>
        <v>4528.7</v>
      </c>
      <c r="F2170" s="19">
        <v>0.29</v>
      </c>
      <c r="G2170" s="16">
        <f>C2170*F2170*12</f>
        <v>15759.875999999998</v>
      </c>
    </row>
    <row r="2171" spans="1:7" ht="12.75">
      <c r="A2171" s="20" t="s">
        <v>27</v>
      </c>
      <c r="B2171" s="20"/>
      <c r="C2171">
        <f>B2145</f>
        <v>4528.7</v>
      </c>
      <c r="F2171" s="19">
        <v>1.43</v>
      </c>
      <c r="G2171" s="16">
        <f>C2171*F2171*12</f>
        <v>77712.492</v>
      </c>
    </row>
    <row r="2172" spans="1:7" ht="12.75">
      <c r="A2172" s="20" t="s">
        <v>28</v>
      </c>
      <c r="B2172" s="20"/>
      <c r="C2172">
        <f>B2145</f>
        <v>4528.7</v>
      </c>
      <c r="F2172" s="19">
        <v>0.42</v>
      </c>
      <c r="G2172" s="16">
        <f>C2172*F2172*12</f>
        <v>22824.647999999997</v>
      </c>
    </row>
    <row r="2173" spans="1:7" ht="12.75">
      <c r="A2173" s="20" t="s">
        <v>29</v>
      </c>
      <c r="B2173" s="20"/>
      <c r="F2173" s="19"/>
      <c r="G2173">
        <v>94506.86</v>
      </c>
    </row>
    <row r="2174" spans="1:7" ht="12.75">
      <c r="A2174" s="20" t="s">
        <v>30</v>
      </c>
      <c r="B2174" s="20"/>
      <c r="C2174">
        <f>B2145</f>
        <v>4528.7</v>
      </c>
      <c r="F2174">
        <v>2.54</v>
      </c>
      <c r="G2174" s="16">
        <f>C2174*F2174*12</f>
        <v>138034.77599999998</v>
      </c>
    </row>
    <row r="2175" spans="1:7" ht="12.75">
      <c r="A2175" s="20" t="s">
        <v>23</v>
      </c>
      <c r="B2175" s="20"/>
      <c r="C2175">
        <f>B2145</f>
        <v>4528.7</v>
      </c>
      <c r="F2175">
        <v>0.22</v>
      </c>
      <c r="G2175" s="16">
        <f>C2175*F2175*12</f>
        <v>11955.768</v>
      </c>
    </row>
    <row r="2176" spans="1:7" ht="12.75">
      <c r="A2176" s="20" t="s">
        <v>31</v>
      </c>
      <c r="B2176" s="20"/>
      <c r="G2176">
        <v>235243.92</v>
      </c>
    </row>
    <row r="2177" spans="1:7" ht="12.75">
      <c r="A2177" s="20" t="s">
        <v>32</v>
      </c>
      <c r="B2177" s="20"/>
      <c r="G2177" s="16">
        <f>D2156*1/100</f>
        <v>6839.2589</v>
      </c>
    </row>
    <row r="2178" spans="1:7" ht="12.75">
      <c r="A2178" s="20" t="s">
        <v>33</v>
      </c>
      <c r="B2178" s="20"/>
      <c r="G2178" s="16">
        <v>0</v>
      </c>
    </row>
    <row r="2179" spans="1:7" ht="12.75">
      <c r="A2179" s="23"/>
      <c r="B2179" s="23"/>
      <c r="G2179" s="16"/>
    </row>
    <row r="2180" spans="1:7" ht="12.75">
      <c r="A2180" s="20" t="s">
        <v>14</v>
      </c>
      <c r="B2180" s="20"/>
      <c r="G2180" s="16">
        <f>G2170+G2171+G2172+G2173+G2174+G2176+G2177+G2178</f>
        <v>590921.8309000001</v>
      </c>
    </row>
    <row r="2182" spans="2:5" ht="12.75">
      <c r="B2182" s="16" t="s">
        <v>34</v>
      </c>
      <c r="C2182" s="16">
        <f>G2180+G2160+G2161</f>
        <v>765459.7727000001</v>
      </c>
      <c r="D2182" s="16"/>
      <c r="E2182" s="16"/>
    </row>
    <row r="2183" spans="1:5" ht="12.75">
      <c r="A2183" s="2" t="s">
        <v>35</v>
      </c>
      <c r="B2183" s="2"/>
      <c r="C2183" s="16">
        <f>C2158-C2182</f>
        <v>-204733.4027000001</v>
      </c>
      <c r="D2183" s="16"/>
      <c r="E2183" s="16"/>
    </row>
    <row r="2184" spans="1:2" ht="12.75">
      <c r="A2184" s="2"/>
      <c r="B2184" s="2"/>
    </row>
    <row r="2186" spans="1:7" ht="12.75">
      <c r="A2186" s="1" t="s">
        <v>0</v>
      </c>
      <c r="B2186" s="2" t="s">
        <v>87</v>
      </c>
      <c r="C2186" s="2"/>
      <c r="D2186" s="1"/>
      <c r="E2186" s="1"/>
      <c r="F2186" s="1"/>
      <c r="G2186" s="1"/>
    </row>
    <row r="2187" spans="1:2" ht="12.75">
      <c r="A2187" t="s">
        <v>2</v>
      </c>
      <c r="B2187">
        <v>463.8</v>
      </c>
    </row>
    <row r="2189" spans="1:2" ht="13.5" thickBot="1">
      <c r="A2189" s="3"/>
      <c r="B2189" s="3"/>
    </row>
    <row r="2190" spans="1:7" ht="93.75" thickBot="1">
      <c r="A2190" s="4"/>
      <c r="B2190" s="5" t="s">
        <v>3</v>
      </c>
      <c r="C2190" s="5" t="s">
        <v>4</v>
      </c>
      <c r="D2190" s="6" t="s">
        <v>5</v>
      </c>
      <c r="E2190" s="7"/>
      <c r="F2190" s="8"/>
      <c r="G2190" s="5" t="s">
        <v>6</v>
      </c>
    </row>
    <row r="2191" spans="1:7" ht="15.75" thickBot="1">
      <c r="A2191" s="9" t="s">
        <v>7</v>
      </c>
      <c r="B2191" s="10">
        <v>8402.86</v>
      </c>
      <c r="C2191" s="10">
        <v>64004.4</v>
      </c>
      <c r="D2191" s="6">
        <v>57197.11</v>
      </c>
      <c r="E2191" s="7"/>
      <c r="F2191" s="8"/>
      <c r="G2191" s="10">
        <f>B2191+C2191-D2191</f>
        <v>15210.150000000009</v>
      </c>
    </row>
    <row r="2192" spans="1:7" ht="15.75" thickBot="1">
      <c r="A2192" s="9" t="s">
        <v>8</v>
      </c>
      <c r="B2192" s="10"/>
      <c r="C2192" s="10"/>
      <c r="D2192" s="6"/>
      <c r="E2192" s="7"/>
      <c r="F2192" s="8"/>
      <c r="G2192" s="10">
        <f>B2192+C2192-D2192</f>
        <v>0</v>
      </c>
    </row>
    <row r="2193" spans="1:7" ht="31.5" thickBot="1">
      <c r="A2193" s="9" t="s">
        <v>9</v>
      </c>
      <c r="B2193" s="10">
        <v>938.72</v>
      </c>
      <c r="C2193" s="10">
        <v>13012.09</v>
      </c>
      <c r="D2193" s="6">
        <v>11638.88</v>
      </c>
      <c r="E2193" s="7"/>
      <c r="F2193" s="8"/>
      <c r="G2193" s="10">
        <f>B2193+C2193-D2193</f>
        <v>2311.9300000000003</v>
      </c>
    </row>
    <row r="2194" spans="1:7" ht="15.75" thickBot="1">
      <c r="A2194" s="9" t="s">
        <v>10</v>
      </c>
      <c r="B2194" s="10"/>
      <c r="C2194" s="10"/>
      <c r="D2194" s="6"/>
      <c r="E2194" s="7"/>
      <c r="F2194" s="8"/>
      <c r="G2194" s="10">
        <f>B2194+C2194-D2194</f>
        <v>0</v>
      </c>
    </row>
    <row r="2195" spans="1:7" ht="15.75" thickBot="1">
      <c r="A2195" s="9" t="s">
        <v>11</v>
      </c>
      <c r="B2195" s="10"/>
      <c r="C2195" s="10"/>
      <c r="D2195" s="6"/>
      <c r="E2195" s="7"/>
      <c r="F2195" s="11"/>
      <c r="G2195" s="10">
        <f>B2195+C2195-F2195</f>
        <v>0</v>
      </c>
    </row>
    <row r="2196" spans="1:7" ht="15.75" thickBot="1">
      <c r="A2196" s="9" t="s">
        <v>12</v>
      </c>
      <c r="B2196" s="10">
        <v>0</v>
      </c>
      <c r="C2196" s="10">
        <v>0</v>
      </c>
      <c r="D2196" s="6">
        <v>0</v>
      </c>
      <c r="E2196" s="7"/>
      <c r="F2196" s="8"/>
      <c r="G2196" s="10">
        <f>B2196+C2196-D2196</f>
        <v>0</v>
      </c>
    </row>
    <row r="2197" spans="1:7" ht="15.75" thickBot="1">
      <c r="A2197" s="12" t="s">
        <v>13</v>
      </c>
      <c r="B2197" s="10">
        <v>0</v>
      </c>
      <c r="C2197" s="10">
        <v>0</v>
      </c>
      <c r="D2197" s="6">
        <v>0</v>
      </c>
      <c r="E2197" s="7"/>
      <c r="F2197" s="8"/>
      <c r="G2197" s="10">
        <f>B2197+C2197-D2197</f>
        <v>0</v>
      </c>
    </row>
    <row r="2198" spans="1:7" ht="15.75" thickBot="1">
      <c r="A2198" s="9" t="s">
        <v>14</v>
      </c>
      <c r="B2198" s="10">
        <f>B2191+B2192+B2193+B2194+B2196+B2197+B2195</f>
        <v>9341.58</v>
      </c>
      <c r="C2198" s="10">
        <f>C2191+C2193+C2197</f>
        <v>77016.49</v>
      </c>
      <c r="D2198" s="6">
        <f>D2191+D2193+D2197</f>
        <v>68835.99</v>
      </c>
      <c r="E2198" s="7"/>
      <c r="F2198" s="8"/>
      <c r="G2198" s="10">
        <f>B2198+C2198-D2198</f>
        <v>17522.08</v>
      </c>
    </row>
    <row r="2199" spans="1:3" ht="15.75" thickBot="1">
      <c r="A2199" s="3" t="s">
        <v>15</v>
      </c>
      <c r="B2199" s="3"/>
      <c r="C2199" s="13">
        <v>-36485.74</v>
      </c>
    </row>
    <row r="2200" spans="1:3" ht="12.75">
      <c r="A2200" s="2" t="s">
        <v>16</v>
      </c>
      <c r="B2200" s="2"/>
      <c r="C2200">
        <f>D2191+C2199</f>
        <v>20711.370000000003</v>
      </c>
    </row>
    <row r="2201" spans="1:7" ht="12.75">
      <c r="A2201" s="14"/>
      <c r="B2201" s="14"/>
      <c r="C2201" s="15"/>
      <c r="D2201" s="15"/>
      <c r="E2201" s="15"/>
      <c r="G2201" t="s">
        <v>17</v>
      </c>
    </row>
    <row r="2202" spans="1:7" ht="12.75">
      <c r="A2202" s="2" t="s">
        <v>18</v>
      </c>
      <c r="B2202" s="2"/>
      <c r="F2202" s="16">
        <v>2</v>
      </c>
      <c r="G2202" s="16">
        <f>D2198*F2202/100</f>
        <v>1376.7198</v>
      </c>
    </row>
    <row r="2203" spans="1:7" ht="12.75">
      <c r="A2203" s="17" t="s">
        <v>19</v>
      </c>
      <c r="B2203" s="17"/>
      <c r="C2203">
        <f>B2187</f>
        <v>463.8</v>
      </c>
      <c r="F2203" s="18">
        <v>2.96</v>
      </c>
      <c r="G2203" s="16">
        <f>C2203*F2203*12</f>
        <v>16474.176</v>
      </c>
    </row>
    <row r="2204" spans="1:7" ht="12.75">
      <c r="A2204" s="2" t="s">
        <v>18</v>
      </c>
      <c r="B2204" s="2"/>
      <c r="F2204" s="19"/>
      <c r="G2204" s="16"/>
    </row>
    <row r="2205" spans="1:7" ht="12.75">
      <c r="A2205" s="2" t="s">
        <v>20</v>
      </c>
      <c r="B2205" s="2"/>
      <c r="F2205" s="19"/>
      <c r="G2205" s="16"/>
    </row>
    <row r="2206" spans="1:7" ht="12.75">
      <c r="A2206" s="2" t="s">
        <v>21</v>
      </c>
      <c r="B2206" s="2"/>
      <c r="F2206" s="19"/>
      <c r="G2206" s="16"/>
    </row>
    <row r="2207" spans="1:7" ht="12.75">
      <c r="A2207" s="20" t="s">
        <v>22</v>
      </c>
      <c r="B2207" s="20"/>
      <c r="F2207" s="19"/>
      <c r="G2207" s="16"/>
    </row>
    <row r="2208" spans="1:7" ht="12.75">
      <c r="A2208" s="20" t="s">
        <v>23</v>
      </c>
      <c r="B2208" s="20"/>
      <c r="F2208" s="19"/>
      <c r="G2208" s="16"/>
    </row>
    <row r="2209" spans="1:7" ht="12.75">
      <c r="A2209" s="20" t="s">
        <v>24</v>
      </c>
      <c r="B2209" s="20"/>
      <c r="F2209" s="19"/>
      <c r="G2209" s="16"/>
    </row>
    <row r="2210" spans="1:7" ht="12.75">
      <c r="A2210" s="20" t="s">
        <v>14</v>
      </c>
      <c r="B2210" s="20"/>
      <c r="F2210" s="19"/>
      <c r="G2210" s="16"/>
    </row>
    <row r="2211" spans="1:6" ht="12.75">
      <c r="A2211" s="21" t="s">
        <v>25</v>
      </c>
      <c r="B2211" s="21"/>
      <c r="C2211" s="21"/>
      <c r="D2211" s="22"/>
      <c r="E2211" s="22"/>
      <c r="F2211" s="19"/>
    </row>
    <row r="2212" spans="1:7" ht="12.75">
      <c r="A2212" s="20" t="s">
        <v>26</v>
      </c>
      <c r="B2212" s="20"/>
      <c r="C2212">
        <f>B2187</f>
        <v>463.8</v>
      </c>
      <c r="F2212" s="19">
        <v>0.29</v>
      </c>
      <c r="G2212" s="16">
        <f>C2212*F2212*12</f>
        <v>1614.024</v>
      </c>
    </row>
    <row r="2213" spans="1:7" ht="12.75">
      <c r="A2213" s="20" t="s">
        <v>27</v>
      </c>
      <c r="B2213" s="20"/>
      <c r="C2213">
        <f>B2187</f>
        <v>463.8</v>
      </c>
      <c r="F2213" s="19">
        <v>1.43</v>
      </c>
      <c r="G2213" s="16">
        <f>C2213*F2213*12</f>
        <v>7958.808000000001</v>
      </c>
    </row>
    <row r="2214" spans="1:7" ht="12.75">
      <c r="A2214" s="20" t="s">
        <v>28</v>
      </c>
      <c r="B2214" s="20"/>
      <c r="C2214">
        <f>B2187</f>
        <v>463.8</v>
      </c>
      <c r="F2214" s="19">
        <v>0.42</v>
      </c>
      <c r="G2214" s="16">
        <f>C2214*F2214*12</f>
        <v>2337.5519999999997</v>
      </c>
    </row>
    <row r="2215" spans="1:7" ht="12.75">
      <c r="A2215" s="20" t="s">
        <v>29</v>
      </c>
      <c r="B2215" s="20"/>
      <c r="F2215" s="19"/>
      <c r="G2215">
        <v>0</v>
      </c>
    </row>
    <row r="2216" spans="1:7" ht="12.75">
      <c r="A2216" s="20" t="s">
        <v>30</v>
      </c>
      <c r="B2216" s="20"/>
      <c r="C2216">
        <f>B2187</f>
        <v>463.8</v>
      </c>
      <c r="F2216">
        <v>2.54</v>
      </c>
      <c r="G2216" s="16">
        <f>C2216*F2216*12</f>
        <v>14136.624000000002</v>
      </c>
    </row>
    <row r="2217" spans="1:7" ht="12.75">
      <c r="A2217" s="20" t="s">
        <v>23</v>
      </c>
      <c r="B2217" s="20"/>
      <c r="C2217">
        <f>B2187</f>
        <v>463.8</v>
      </c>
      <c r="F2217">
        <v>0.22</v>
      </c>
      <c r="G2217" s="16">
        <f>C2217*F2217*12</f>
        <v>1224.432</v>
      </c>
    </row>
    <row r="2218" spans="1:7" ht="12.75">
      <c r="A2218" s="20" t="s">
        <v>31</v>
      </c>
      <c r="B2218" s="20"/>
      <c r="G2218">
        <v>1653.34</v>
      </c>
    </row>
    <row r="2219" spans="1:7" ht="12.75">
      <c r="A2219" s="20" t="s">
        <v>32</v>
      </c>
      <c r="B2219" s="20"/>
      <c r="G2219" s="16">
        <f>D2198*1/100</f>
        <v>688.3599</v>
      </c>
    </row>
    <row r="2220" spans="1:7" ht="12.75">
      <c r="A2220" s="20" t="s">
        <v>33</v>
      </c>
      <c r="B2220" s="20"/>
      <c r="G2220" s="16">
        <v>0</v>
      </c>
    </row>
    <row r="2221" spans="1:7" ht="12.75">
      <c r="A2221" s="23"/>
      <c r="B2221" s="23"/>
      <c r="G2221" s="16"/>
    </row>
    <row r="2222" spans="1:7" ht="12.75">
      <c r="A2222" s="20" t="s">
        <v>14</v>
      </c>
      <c r="B2222" s="20"/>
      <c r="G2222" s="16">
        <f>G2212+G2213+G2214+G2215+G2216+G2218+G2219+G2220</f>
        <v>28388.7079</v>
      </c>
    </row>
    <row r="2224" spans="2:5" ht="12.75">
      <c r="B2224" s="16" t="s">
        <v>34</v>
      </c>
      <c r="C2224" s="16">
        <f>G2222+G2202+G2203</f>
        <v>46239.6037</v>
      </c>
      <c r="D2224" s="16"/>
      <c r="E2224" s="16"/>
    </row>
    <row r="2225" spans="1:5" ht="12.75">
      <c r="A2225" s="2" t="s">
        <v>35</v>
      </c>
      <c r="B2225" s="2"/>
      <c r="C2225" s="16">
        <f>C2200-C2224</f>
        <v>-25528.233699999997</v>
      </c>
      <c r="D2225" s="16"/>
      <c r="E2225" s="16"/>
    </row>
    <row r="2226" spans="1:2" ht="12.75">
      <c r="A2226" s="2"/>
      <c r="B2226" s="2"/>
    </row>
    <row r="2228" spans="1:7" ht="12.75">
      <c r="A2228" s="1" t="s">
        <v>0</v>
      </c>
      <c r="B2228" s="2" t="s">
        <v>88</v>
      </c>
      <c r="C2228" s="2"/>
      <c r="D2228" s="1"/>
      <c r="E2228" s="1"/>
      <c r="F2228" s="1"/>
      <c r="G2228" s="1"/>
    </row>
    <row r="2229" spans="1:2" ht="12.75">
      <c r="A2229" t="s">
        <v>2</v>
      </c>
      <c r="B2229">
        <v>232.6</v>
      </c>
    </row>
    <row r="2231" spans="1:2" ht="13.5" thickBot="1">
      <c r="A2231" s="3"/>
      <c r="B2231" s="3"/>
    </row>
    <row r="2232" spans="1:7" ht="93.75" thickBot="1">
      <c r="A2232" s="4"/>
      <c r="B2232" s="5" t="s">
        <v>3</v>
      </c>
      <c r="C2232" s="5" t="s">
        <v>4</v>
      </c>
      <c r="D2232" s="6" t="s">
        <v>5</v>
      </c>
      <c r="E2232" s="7"/>
      <c r="F2232" s="8"/>
      <c r="G2232" s="5" t="s">
        <v>6</v>
      </c>
    </row>
    <row r="2233" spans="1:7" ht="15.75" thickBot="1">
      <c r="A2233" s="9" t="s">
        <v>7</v>
      </c>
      <c r="B2233" s="10">
        <v>8034.84</v>
      </c>
      <c r="C2233" s="10">
        <v>32098.8</v>
      </c>
      <c r="D2233" s="6">
        <v>22903.99</v>
      </c>
      <c r="E2233" s="7"/>
      <c r="F2233" s="8"/>
      <c r="G2233" s="10">
        <f>B2233+C2233-D2233</f>
        <v>17229.649999999998</v>
      </c>
    </row>
    <row r="2234" spans="1:7" ht="15.75" thickBot="1">
      <c r="A2234" s="9" t="s">
        <v>8</v>
      </c>
      <c r="B2234" s="10"/>
      <c r="C2234" s="10"/>
      <c r="D2234" s="6"/>
      <c r="E2234" s="7"/>
      <c r="F2234" s="8"/>
      <c r="G2234" s="10">
        <f>B2234+C2234-D2234</f>
        <v>0</v>
      </c>
    </row>
    <row r="2235" spans="1:7" ht="31.5" thickBot="1">
      <c r="A2235" s="9" t="s">
        <v>9</v>
      </c>
      <c r="B2235" s="10">
        <v>2711.73</v>
      </c>
      <c r="C2235" s="10">
        <v>7154.79</v>
      </c>
      <c r="D2235" s="6">
        <v>4063.51</v>
      </c>
      <c r="E2235" s="7"/>
      <c r="F2235" s="8"/>
      <c r="G2235" s="10">
        <f>B2235+C2235-D2235</f>
        <v>5803.01</v>
      </c>
    </row>
    <row r="2236" spans="1:7" ht="15.75" thickBot="1">
      <c r="A2236" s="9" t="s">
        <v>10</v>
      </c>
      <c r="B2236" s="10"/>
      <c r="C2236" s="10"/>
      <c r="D2236" s="6"/>
      <c r="E2236" s="7"/>
      <c r="F2236" s="8"/>
      <c r="G2236" s="10">
        <f>B2236+C2236-D2236</f>
        <v>0</v>
      </c>
    </row>
    <row r="2237" spans="1:7" ht="15.75" thickBot="1">
      <c r="A2237" s="9" t="s">
        <v>11</v>
      </c>
      <c r="B2237" s="10"/>
      <c r="C2237" s="10"/>
      <c r="D2237" s="6"/>
      <c r="E2237" s="7"/>
      <c r="F2237" s="11"/>
      <c r="G2237" s="10">
        <f>B2237+C2237-F2237</f>
        <v>0</v>
      </c>
    </row>
    <row r="2238" spans="1:7" ht="15.75" thickBot="1">
      <c r="A2238" s="9" t="s">
        <v>12</v>
      </c>
      <c r="B2238" s="10">
        <v>0</v>
      </c>
      <c r="C2238" s="10">
        <v>0</v>
      </c>
      <c r="D2238" s="6">
        <v>0</v>
      </c>
      <c r="E2238" s="7"/>
      <c r="F2238" s="8"/>
      <c r="G2238" s="10">
        <f>B2238+C2238-D2238</f>
        <v>0</v>
      </c>
    </row>
    <row r="2239" spans="1:7" ht="15.75" thickBot="1">
      <c r="A2239" s="12" t="s">
        <v>13</v>
      </c>
      <c r="B2239" s="10">
        <v>0</v>
      </c>
      <c r="C2239" s="10">
        <v>0</v>
      </c>
      <c r="D2239" s="6">
        <v>0</v>
      </c>
      <c r="E2239" s="7"/>
      <c r="F2239" s="8"/>
      <c r="G2239" s="10">
        <f>B2239+C2239-D2239</f>
        <v>0</v>
      </c>
    </row>
    <row r="2240" spans="1:7" ht="15.75" thickBot="1">
      <c r="A2240" s="9" t="s">
        <v>14</v>
      </c>
      <c r="B2240" s="10">
        <f>B2233+B2234+B2235+B2236+B2238+B2239+B2237</f>
        <v>10746.57</v>
      </c>
      <c r="C2240" s="10">
        <f>C2233+C2235+C2239</f>
        <v>39253.59</v>
      </c>
      <c r="D2240" s="6">
        <f>D2233+D2235+D2239</f>
        <v>26967.5</v>
      </c>
      <c r="E2240" s="7"/>
      <c r="F2240" s="8"/>
      <c r="G2240" s="10">
        <f>B2240+C2240-D2240</f>
        <v>23032.659999999996</v>
      </c>
    </row>
    <row r="2241" spans="1:3" ht="15.75" thickBot="1">
      <c r="A2241" s="3" t="s">
        <v>15</v>
      </c>
      <c r="B2241" s="3"/>
      <c r="C2241" s="13">
        <v>4627.91</v>
      </c>
    </row>
    <row r="2242" spans="1:3" ht="12.75">
      <c r="A2242" s="2" t="s">
        <v>16</v>
      </c>
      <c r="B2242" s="2"/>
      <c r="C2242">
        <f>D2233+C2241</f>
        <v>27531.9</v>
      </c>
    </row>
    <row r="2243" spans="1:7" ht="12.75">
      <c r="A2243" s="14"/>
      <c r="B2243" s="14"/>
      <c r="C2243" s="15"/>
      <c r="D2243" s="15"/>
      <c r="E2243" s="15"/>
      <c r="G2243" t="s">
        <v>17</v>
      </c>
    </row>
    <row r="2244" spans="1:7" ht="12.75">
      <c r="A2244" s="2" t="s">
        <v>18</v>
      </c>
      <c r="B2244" s="2"/>
      <c r="F2244" s="16">
        <v>2</v>
      </c>
      <c r="G2244" s="16">
        <f>D2240*F2244/100</f>
        <v>539.35</v>
      </c>
    </row>
    <row r="2245" spans="1:7" ht="12.75">
      <c r="A2245" s="17" t="s">
        <v>19</v>
      </c>
      <c r="B2245" s="17"/>
      <c r="C2245">
        <f>B2229</f>
        <v>232.6</v>
      </c>
      <c r="F2245" s="18">
        <v>2.96</v>
      </c>
      <c r="G2245" s="16">
        <f>C2245*F2245*12</f>
        <v>8261.952</v>
      </c>
    </row>
    <row r="2246" spans="1:7" ht="12.75">
      <c r="A2246" s="2" t="s">
        <v>18</v>
      </c>
      <c r="B2246" s="2"/>
      <c r="F2246" s="19"/>
      <c r="G2246" s="16"/>
    </row>
    <row r="2247" spans="1:7" ht="12.75">
      <c r="A2247" s="2" t="s">
        <v>20</v>
      </c>
      <c r="B2247" s="2"/>
      <c r="F2247" s="19"/>
      <c r="G2247" s="16"/>
    </row>
    <row r="2248" spans="1:7" ht="12.75">
      <c r="A2248" s="2" t="s">
        <v>21</v>
      </c>
      <c r="B2248" s="2"/>
      <c r="F2248" s="19"/>
      <c r="G2248" s="16"/>
    </row>
    <row r="2249" spans="1:7" ht="12.75">
      <c r="A2249" s="20" t="s">
        <v>22</v>
      </c>
      <c r="B2249" s="20"/>
      <c r="F2249" s="19"/>
      <c r="G2249" s="16"/>
    </row>
    <row r="2250" spans="1:7" ht="12.75">
      <c r="A2250" s="20" t="s">
        <v>23</v>
      </c>
      <c r="B2250" s="20"/>
      <c r="F2250" s="19"/>
      <c r="G2250" s="16"/>
    </row>
    <row r="2251" spans="1:7" ht="12.75">
      <c r="A2251" s="20" t="s">
        <v>24</v>
      </c>
      <c r="B2251" s="20"/>
      <c r="F2251" s="19"/>
      <c r="G2251" s="16"/>
    </row>
    <row r="2252" spans="1:7" ht="12.75">
      <c r="A2252" s="20" t="s">
        <v>14</v>
      </c>
      <c r="B2252" s="20"/>
      <c r="F2252" s="19"/>
      <c r="G2252" s="16"/>
    </row>
    <row r="2253" spans="1:6" ht="12.75">
      <c r="A2253" s="21" t="s">
        <v>25</v>
      </c>
      <c r="B2253" s="21"/>
      <c r="C2253" s="21"/>
      <c r="D2253" s="22"/>
      <c r="E2253" s="22"/>
      <c r="F2253" s="19"/>
    </row>
    <row r="2254" spans="1:7" ht="12.75">
      <c r="A2254" s="20" t="s">
        <v>26</v>
      </c>
      <c r="B2254" s="20"/>
      <c r="C2254">
        <f>B2229</f>
        <v>232.6</v>
      </c>
      <c r="F2254" s="19">
        <v>0.29</v>
      </c>
      <c r="G2254" s="16">
        <f>C2254*F2254*12</f>
        <v>809.4479999999999</v>
      </c>
    </row>
    <row r="2255" spans="1:7" ht="12.75">
      <c r="A2255" s="20" t="s">
        <v>27</v>
      </c>
      <c r="B2255" s="20"/>
      <c r="C2255">
        <f>B2229</f>
        <v>232.6</v>
      </c>
      <c r="F2255" s="19">
        <v>1.43</v>
      </c>
      <c r="G2255" s="16">
        <f>C2255*F2255*12</f>
        <v>3991.416</v>
      </c>
    </row>
    <row r="2256" spans="1:7" ht="12.75">
      <c r="A2256" s="20" t="s">
        <v>28</v>
      </c>
      <c r="B2256" s="20"/>
      <c r="C2256">
        <f>B2229</f>
        <v>232.6</v>
      </c>
      <c r="F2256" s="19">
        <v>0.42</v>
      </c>
      <c r="G2256" s="16">
        <f>C2256*F2256*12</f>
        <v>1172.3039999999999</v>
      </c>
    </row>
    <row r="2257" spans="1:7" ht="12.75">
      <c r="A2257" s="20" t="s">
        <v>29</v>
      </c>
      <c r="B2257" s="20"/>
      <c r="F2257" s="19"/>
      <c r="G2257">
        <v>1455.36</v>
      </c>
    </row>
    <row r="2258" spans="1:7" ht="12.75">
      <c r="A2258" s="20" t="s">
        <v>30</v>
      </c>
      <c r="B2258" s="20"/>
      <c r="C2258">
        <f>B2229</f>
        <v>232.6</v>
      </c>
      <c r="F2258">
        <v>2.54</v>
      </c>
      <c r="G2258" s="16">
        <f>C2258*F2258*12</f>
        <v>7089.647999999999</v>
      </c>
    </row>
    <row r="2259" spans="1:7" ht="12.75">
      <c r="A2259" s="20" t="s">
        <v>23</v>
      </c>
      <c r="B2259" s="20"/>
      <c r="C2259">
        <f>B2229</f>
        <v>232.6</v>
      </c>
      <c r="F2259">
        <v>0.22</v>
      </c>
      <c r="G2259" s="16">
        <f>C2259*F2259*12</f>
        <v>614.064</v>
      </c>
    </row>
    <row r="2260" spans="1:7" ht="12.75">
      <c r="A2260" s="20" t="s">
        <v>31</v>
      </c>
      <c r="B2260" s="20"/>
      <c r="G2260">
        <v>31165.79</v>
      </c>
    </row>
    <row r="2261" spans="1:7" ht="12.75">
      <c r="A2261" s="20" t="s">
        <v>32</v>
      </c>
      <c r="B2261" s="20"/>
      <c r="G2261" s="16">
        <f>D2240*1/100</f>
        <v>269.675</v>
      </c>
    </row>
    <row r="2262" spans="1:7" ht="12.75">
      <c r="A2262" s="20" t="s">
        <v>33</v>
      </c>
      <c r="B2262" s="20"/>
      <c r="G2262" s="16">
        <v>0</v>
      </c>
    </row>
    <row r="2263" spans="1:7" ht="12.75">
      <c r="A2263" s="23"/>
      <c r="B2263" s="23"/>
      <c r="G2263" s="16"/>
    </row>
    <row r="2264" spans="1:7" ht="12.75">
      <c r="A2264" s="20" t="s">
        <v>14</v>
      </c>
      <c r="B2264" s="20"/>
      <c r="G2264" s="16">
        <f>G2254+G2255+G2256+G2257+G2258+G2260+G2261+G2262</f>
        <v>45953.641</v>
      </c>
    </row>
    <row r="2266" spans="2:5" ht="12.75">
      <c r="B2266" s="16" t="s">
        <v>34</v>
      </c>
      <c r="C2266" s="16">
        <f>G2264+G2244+G2245</f>
        <v>54754.943</v>
      </c>
      <c r="D2266" s="16"/>
      <c r="E2266" s="16"/>
    </row>
    <row r="2267" spans="1:5" ht="12.75">
      <c r="A2267" s="2" t="s">
        <v>35</v>
      </c>
      <c r="B2267" s="2"/>
      <c r="C2267" s="16">
        <f>C2242-C2266</f>
        <v>-27223.042999999998</v>
      </c>
      <c r="D2267" s="16"/>
      <c r="E2267" s="16"/>
    </row>
    <row r="2268" spans="1:2" ht="12.75">
      <c r="A2268" s="2"/>
      <c r="B2268" s="2"/>
    </row>
    <row r="2270" spans="1:7" ht="12.75">
      <c r="A2270" s="1" t="s">
        <v>0</v>
      </c>
      <c r="B2270" s="2" t="s">
        <v>89</v>
      </c>
      <c r="C2270" s="2"/>
      <c r="D2270" s="1"/>
      <c r="E2270" s="1"/>
      <c r="F2270" s="1"/>
      <c r="G2270" s="1"/>
    </row>
    <row r="2271" spans="1:2" ht="12.75">
      <c r="A2271" t="s">
        <v>2</v>
      </c>
      <c r="B2271">
        <v>1622.05</v>
      </c>
    </row>
    <row r="2273" spans="1:2" ht="13.5" thickBot="1">
      <c r="A2273" s="3"/>
      <c r="B2273" s="3"/>
    </row>
    <row r="2274" spans="1:7" ht="93.75" thickBot="1">
      <c r="A2274" s="4"/>
      <c r="B2274" s="5" t="s">
        <v>3</v>
      </c>
      <c r="C2274" s="5" t="s">
        <v>4</v>
      </c>
      <c r="D2274" s="6" t="s">
        <v>5</v>
      </c>
      <c r="E2274" s="7"/>
      <c r="F2274" s="8"/>
      <c r="G2274" s="5" t="s">
        <v>6</v>
      </c>
    </row>
    <row r="2275" spans="1:7" ht="15.75" thickBot="1">
      <c r="A2275" s="9" t="s">
        <v>7</v>
      </c>
      <c r="B2275" s="10">
        <v>36474.65</v>
      </c>
      <c r="C2275" s="10">
        <v>86145.12</v>
      </c>
      <c r="D2275" s="6">
        <v>90675.09</v>
      </c>
      <c r="E2275" s="7"/>
      <c r="F2275" s="8"/>
      <c r="G2275" s="10">
        <f>B2275+C2275-D2275</f>
        <v>31944.679999999993</v>
      </c>
    </row>
    <row r="2276" spans="1:7" ht="15.75" thickBot="1">
      <c r="A2276" s="9" t="s">
        <v>8</v>
      </c>
      <c r="B2276" s="10"/>
      <c r="C2276" s="10"/>
      <c r="D2276" s="6"/>
      <c r="E2276" s="7"/>
      <c r="F2276" s="8"/>
      <c r="G2276" s="10">
        <f>B2276+C2276-D2276</f>
        <v>0</v>
      </c>
    </row>
    <row r="2277" spans="1:7" ht="31.5" thickBot="1">
      <c r="A2277" s="9" t="s">
        <v>9</v>
      </c>
      <c r="B2277" s="10">
        <v>9516.02</v>
      </c>
      <c r="C2277" s="10">
        <v>17927.52</v>
      </c>
      <c r="D2277" s="6">
        <v>19052.88</v>
      </c>
      <c r="E2277" s="7"/>
      <c r="F2277" s="8"/>
      <c r="G2277" s="10">
        <f>B2277+C2277-D2277</f>
        <v>8390.66</v>
      </c>
    </row>
    <row r="2278" spans="1:7" ht="15.75" thickBot="1">
      <c r="A2278" s="9" t="s">
        <v>10</v>
      </c>
      <c r="B2278" s="10"/>
      <c r="C2278" s="10"/>
      <c r="D2278" s="6"/>
      <c r="E2278" s="7"/>
      <c r="F2278" s="8"/>
      <c r="G2278" s="10">
        <f>B2278+C2278-D2278</f>
        <v>0</v>
      </c>
    </row>
    <row r="2279" spans="1:7" ht="15.75" thickBot="1">
      <c r="A2279" s="9" t="s">
        <v>11</v>
      </c>
      <c r="B2279" s="10"/>
      <c r="C2279" s="10"/>
      <c r="D2279" s="6"/>
      <c r="E2279" s="7"/>
      <c r="F2279" s="11"/>
      <c r="G2279" s="10">
        <f>B2279+C2279-F2279</f>
        <v>0</v>
      </c>
    </row>
    <row r="2280" spans="1:7" ht="15.75" thickBot="1">
      <c r="A2280" s="9" t="s">
        <v>12</v>
      </c>
      <c r="B2280" s="10">
        <v>0</v>
      </c>
      <c r="C2280" s="10">
        <v>0</v>
      </c>
      <c r="D2280" s="6">
        <v>0</v>
      </c>
      <c r="E2280" s="7"/>
      <c r="F2280" s="8"/>
      <c r="G2280" s="10">
        <f>B2280+C2280-D2280</f>
        <v>0</v>
      </c>
    </row>
    <row r="2281" spans="1:7" ht="15.75" thickBot="1">
      <c r="A2281" s="12" t="s">
        <v>13</v>
      </c>
      <c r="B2281" s="10">
        <v>0</v>
      </c>
      <c r="C2281" s="10">
        <v>0</v>
      </c>
      <c r="D2281" s="6">
        <v>0</v>
      </c>
      <c r="E2281" s="7"/>
      <c r="F2281" s="8"/>
      <c r="G2281" s="10">
        <f>B2281+C2281-D2281</f>
        <v>0</v>
      </c>
    </row>
    <row r="2282" spans="1:7" ht="15.75" thickBot="1">
      <c r="A2282" s="9" t="s">
        <v>14</v>
      </c>
      <c r="B2282" s="10">
        <f>B2275+B2276+B2277+B2278+B2280+B2281+B2279</f>
        <v>45990.67</v>
      </c>
      <c r="C2282" s="10">
        <f>C2275+C2277+C2281</f>
        <v>104072.64</v>
      </c>
      <c r="D2282" s="6">
        <f>D2275+D2277+D2281</f>
        <v>109727.97</v>
      </c>
      <c r="E2282" s="7"/>
      <c r="F2282" s="8"/>
      <c r="G2282" s="10">
        <f>B2282+C2282-D2282</f>
        <v>40335.34</v>
      </c>
    </row>
    <row r="2283" spans="1:3" ht="15.75" thickBot="1">
      <c r="A2283" s="3" t="s">
        <v>15</v>
      </c>
      <c r="B2283" s="3"/>
      <c r="C2283" s="13">
        <v>-45279.4</v>
      </c>
    </row>
    <row r="2284" spans="1:3" ht="12.75">
      <c r="A2284" s="2" t="s">
        <v>16</v>
      </c>
      <c r="B2284" s="2"/>
      <c r="C2284">
        <f>D2275+C2283</f>
        <v>45395.689999999995</v>
      </c>
    </row>
    <row r="2285" spans="1:7" ht="12.75">
      <c r="A2285" s="14"/>
      <c r="B2285" s="14"/>
      <c r="C2285" s="15"/>
      <c r="D2285" s="15"/>
      <c r="E2285" s="15"/>
      <c r="G2285" t="s">
        <v>17</v>
      </c>
    </row>
    <row r="2286" spans="1:7" ht="12.75">
      <c r="A2286" s="2" t="s">
        <v>18</v>
      </c>
      <c r="B2286" s="2"/>
      <c r="F2286" s="16">
        <v>2</v>
      </c>
      <c r="G2286" s="16">
        <f>D2282*F2286/100</f>
        <v>2194.5594</v>
      </c>
    </row>
    <row r="2287" spans="1:7" ht="12.75">
      <c r="A2287" s="17" t="s">
        <v>19</v>
      </c>
      <c r="B2287" s="17"/>
      <c r="C2287">
        <f>B2271</f>
        <v>1622.05</v>
      </c>
      <c r="F2287" s="18">
        <v>2.96</v>
      </c>
      <c r="G2287" s="16">
        <f>C2287*F2287*12</f>
        <v>57615.216</v>
      </c>
    </row>
    <row r="2288" spans="1:7" ht="12.75">
      <c r="A2288" s="2" t="s">
        <v>18</v>
      </c>
      <c r="B2288" s="2"/>
      <c r="F2288" s="19"/>
      <c r="G2288" s="16"/>
    </row>
    <row r="2289" spans="1:7" ht="12.75">
      <c r="A2289" s="2" t="s">
        <v>20</v>
      </c>
      <c r="B2289" s="2"/>
      <c r="F2289" s="19"/>
      <c r="G2289" s="16"/>
    </row>
    <row r="2290" spans="1:7" ht="12.75">
      <c r="A2290" s="2" t="s">
        <v>21</v>
      </c>
      <c r="B2290" s="2"/>
      <c r="F2290" s="19"/>
      <c r="G2290" s="16"/>
    </row>
    <row r="2291" spans="1:7" ht="12.75">
      <c r="A2291" s="20" t="s">
        <v>22</v>
      </c>
      <c r="B2291" s="20"/>
      <c r="F2291" s="19"/>
      <c r="G2291" s="16"/>
    </row>
    <row r="2292" spans="1:7" ht="12.75">
      <c r="A2292" s="20" t="s">
        <v>23</v>
      </c>
      <c r="B2292" s="20"/>
      <c r="F2292" s="19"/>
      <c r="G2292" s="16"/>
    </row>
    <row r="2293" spans="1:7" ht="12.75">
      <c r="A2293" s="20" t="s">
        <v>24</v>
      </c>
      <c r="B2293" s="20"/>
      <c r="F2293" s="19"/>
      <c r="G2293" s="16"/>
    </row>
    <row r="2294" spans="1:7" ht="12.75">
      <c r="A2294" s="20" t="s">
        <v>14</v>
      </c>
      <c r="B2294" s="20"/>
      <c r="F2294" s="19"/>
      <c r="G2294" s="16"/>
    </row>
    <row r="2295" spans="1:6" ht="12.75">
      <c r="A2295" s="21" t="s">
        <v>25</v>
      </c>
      <c r="B2295" s="21"/>
      <c r="C2295" s="21"/>
      <c r="D2295" s="22"/>
      <c r="E2295" s="22"/>
      <c r="F2295" s="19"/>
    </row>
    <row r="2296" spans="1:7" ht="12.75">
      <c r="A2296" s="20" t="s">
        <v>26</v>
      </c>
      <c r="B2296" s="20"/>
      <c r="C2296">
        <f>B2271</f>
        <v>1622.05</v>
      </c>
      <c r="F2296" s="19">
        <v>0.29</v>
      </c>
      <c r="G2296" s="16">
        <f>C2296*F2296*12</f>
        <v>5644.7339999999995</v>
      </c>
    </row>
    <row r="2297" spans="1:7" ht="12.75">
      <c r="A2297" s="20" t="s">
        <v>27</v>
      </c>
      <c r="B2297" s="20"/>
      <c r="C2297">
        <f>B2271</f>
        <v>1622.05</v>
      </c>
      <c r="F2297" s="19">
        <v>1.43</v>
      </c>
      <c r="G2297" s="16">
        <f>C2297*F2297*12</f>
        <v>27834.378</v>
      </c>
    </row>
    <row r="2298" spans="1:7" ht="12.75">
      <c r="A2298" s="20" t="s">
        <v>28</v>
      </c>
      <c r="B2298" s="20"/>
      <c r="C2298">
        <f>B2271</f>
        <v>1622.05</v>
      </c>
      <c r="F2298" s="19">
        <v>0.42</v>
      </c>
      <c r="G2298" s="16">
        <f>C2298*F2298*12</f>
        <v>8175.132</v>
      </c>
    </row>
    <row r="2299" spans="1:7" ht="12.75">
      <c r="A2299" s="20" t="s">
        <v>29</v>
      </c>
      <c r="B2299" s="20"/>
      <c r="F2299" s="19"/>
      <c r="G2299">
        <v>4592.04</v>
      </c>
    </row>
    <row r="2300" spans="1:7" ht="12.75">
      <c r="A2300" s="20" t="s">
        <v>30</v>
      </c>
      <c r="B2300" s="20"/>
      <c r="C2300">
        <f>B2271</f>
        <v>1622.05</v>
      </c>
      <c r="F2300">
        <v>2.54</v>
      </c>
      <c r="G2300" s="16">
        <f>C2300*F2300*12</f>
        <v>49440.083999999995</v>
      </c>
    </row>
    <row r="2301" spans="1:7" ht="12.75">
      <c r="A2301" s="20" t="s">
        <v>23</v>
      </c>
      <c r="B2301" s="20"/>
      <c r="C2301">
        <f>B2271</f>
        <v>1622.05</v>
      </c>
      <c r="F2301">
        <v>0.22</v>
      </c>
      <c r="G2301" s="16">
        <f>C2301*F2301*12</f>
        <v>4282.2119999999995</v>
      </c>
    </row>
    <row r="2302" spans="1:7" ht="12.75">
      <c r="A2302" s="20" t="s">
        <v>31</v>
      </c>
      <c r="B2302" s="20"/>
      <c r="G2302">
        <v>32496.4</v>
      </c>
    </row>
    <row r="2303" spans="1:7" ht="12.75">
      <c r="A2303" s="20" t="s">
        <v>32</v>
      </c>
      <c r="B2303" s="20"/>
      <c r="G2303" s="16">
        <f>D2282*1/100</f>
        <v>1097.2797</v>
      </c>
    </row>
    <row r="2304" spans="1:7" ht="12.75">
      <c r="A2304" s="20" t="s">
        <v>33</v>
      </c>
      <c r="B2304" s="20"/>
      <c r="G2304" s="16">
        <v>0</v>
      </c>
    </row>
    <row r="2305" spans="1:7" ht="12.75">
      <c r="A2305" s="23"/>
      <c r="B2305" s="23"/>
      <c r="G2305" s="16"/>
    </row>
    <row r="2306" spans="1:7" ht="12.75">
      <c r="A2306" s="20" t="s">
        <v>14</v>
      </c>
      <c r="B2306" s="20"/>
      <c r="G2306" s="16">
        <f>G2296+G2297+G2298+G2299+G2300+G2302+G2303+G2304</f>
        <v>129280.04769999998</v>
      </c>
    </row>
    <row r="2308" spans="2:5" ht="12.75">
      <c r="B2308" s="16" t="s">
        <v>34</v>
      </c>
      <c r="C2308" s="16">
        <f>G2306+G2286+G2287</f>
        <v>189089.82309999998</v>
      </c>
      <c r="D2308" s="16"/>
      <c r="E2308" s="16"/>
    </row>
    <row r="2309" spans="1:5" ht="12.75">
      <c r="A2309" s="2" t="s">
        <v>35</v>
      </c>
      <c r="B2309" s="2"/>
      <c r="C2309" s="16">
        <f>C2284-C2308</f>
        <v>-143694.13309999998</v>
      </c>
      <c r="D2309" s="16"/>
      <c r="E2309" s="16"/>
    </row>
    <row r="2310" spans="1:2" ht="12.75">
      <c r="A2310" s="2"/>
      <c r="B2310" s="2"/>
    </row>
    <row r="2312" spans="1:7" ht="12.75">
      <c r="A2312" s="1" t="s">
        <v>0</v>
      </c>
      <c r="B2312" s="2" t="s">
        <v>90</v>
      </c>
      <c r="C2312" s="2"/>
      <c r="D2312" s="1"/>
      <c r="E2312" s="1"/>
      <c r="F2312" s="1"/>
      <c r="G2312" s="1"/>
    </row>
    <row r="2313" spans="1:2" ht="12.75">
      <c r="A2313" t="s">
        <v>2</v>
      </c>
      <c r="B2313">
        <v>87.7</v>
      </c>
    </row>
    <row r="2315" spans="1:2" ht="13.5" thickBot="1">
      <c r="A2315" s="3"/>
      <c r="B2315" s="3"/>
    </row>
    <row r="2316" spans="1:7" ht="93.75" thickBot="1">
      <c r="A2316" s="4"/>
      <c r="B2316" s="5" t="s">
        <v>3</v>
      </c>
      <c r="C2316" s="5" t="s">
        <v>4</v>
      </c>
      <c r="D2316" s="6" t="s">
        <v>5</v>
      </c>
      <c r="E2316" s="7"/>
      <c r="F2316" s="8"/>
      <c r="G2316" s="5" t="s">
        <v>6</v>
      </c>
    </row>
    <row r="2317" spans="1:7" ht="15.75" thickBot="1">
      <c r="A2317" s="9" t="s">
        <v>7</v>
      </c>
      <c r="B2317" s="10">
        <v>468.82</v>
      </c>
      <c r="C2317" s="10">
        <v>12102.6</v>
      </c>
      <c r="D2317" s="6">
        <v>12570.19</v>
      </c>
      <c r="E2317" s="7"/>
      <c r="F2317" s="8"/>
      <c r="G2317" s="10">
        <f>B2317+C2317-D2317</f>
        <v>1.2299999999995634</v>
      </c>
    </row>
    <row r="2318" spans="1:7" ht="15.75" thickBot="1">
      <c r="A2318" s="9" t="s">
        <v>8</v>
      </c>
      <c r="B2318" s="10"/>
      <c r="C2318" s="10"/>
      <c r="D2318" s="6"/>
      <c r="E2318" s="7"/>
      <c r="F2318" s="8"/>
      <c r="G2318" s="10">
        <f>B2318+C2318-D2318</f>
        <v>0</v>
      </c>
    </row>
    <row r="2319" spans="1:7" ht="31.5" thickBot="1">
      <c r="A2319" s="9" t="s">
        <v>9</v>
      </c>
      <c r="B2319" s="10">
        <v>0</v>
      </c>
      <c r="C2319" s="10">
        <v>1909.44</v>
      </c>
      <c r="D2319" s="6">
        <v>1909.44</v>
      </c>
      <c r="E2319" s="7"/>
      <c r="F2319" s="8"/>
      <c r="G2319" s="10">
        <f>B2319+C2319-D2319</f>
        <v>0</v>
      </c>
    </row>
    <row r="2320" spans="1:7" ht="15.75" thickBot="1">
      <c r="A2320" s="9" t="s">
        <v>10</v>
      </c>
      <c r="B2320" s="10"/>
      <c r="C2320" s="10"/>
      <c r="D2320" s="6"/>
      <c r="E2320" s="7"/>
      <c r="F2320" s="8"/>
      <c r="G2320" s="10">
        <f>B2320+C2320-D2320</f>
        <v>0</v>
      </c>
    </row>
    <row r="2321" spans="1:7" ht="15.75" thickBot="1">
      <c r="A2321" s="9" t="s">
        <v>11</v>
      </c>
      <c r="B2321" s="10"/>
      <c r="C2321" s="10"/>
      <c r="D2321" s="6"/>
      <c r="E2321" s="7"/>
      <c r="F2321" s="11"/>
      <c r="G2321" s="10">
        <f>B2321+C2321-F2321</f>
        <v>0</v>
      </c>
    </row>
    <row r="2322" spans="1:7" ht="15.75" thickBot="1">
      <c r="A2322" s="9" t="s">
        <v>12</v>
      </c>
      <c r="B2322" s="10">
        <v>0</v>
      </c>
      <c r="C2322" s="10">
        <v>0</v>
      </c>
      <c r="D2322" s="6">
        <v>0</v>
      </c>
      <c r="E2322" s="7"/>
      <c r="F2322" s="8"/>
      <c r="G2322" s="10">
        <f>B2322+C2322-D2322</f>
        <v>0</v>
      </c>
    </row>
    <row r="2323" spans="1:7" ht="15.75" thickBot="1">
      <c r="A2323" s="12" t="s">
        <v>13</v>
      </c>
      <c r="B2323" s="10">
        <v>0</v>
      </c>
      <c r="C2323" s="10">
        <v>0</v>
      </c>
      <c r="D2323" s="6">
        <v>0</v>
      </c>
      <c r="E2323" s="7"/>
      <c r="F2323" s="8"/>
      <c r="G2323" s="10">
        <f>B2323+C2323-D2323</f>
        <v>0</v>
      </c>
    </row>
    <row r="2324" spans="1:7" ht="15.75" thickBot="1">
      <c r="A2324" s="9" t="s">
        <v>14</v>
      </c>
      <c r="B2324" s="10">
        <f>B2317+B2318+B2319+B2320+B2322+B2323+B2321</f>
        <v>468.82</v>
      </c>
      <c r="C2324" s="10">
        <f>C2317+C2319+C2323</f>
        <v>14012.04</v>
      </c>
      <c r="D2324" s="6">
        <f>D2317+D2319+D2323</f>
        <v>14479.630000000001</v>
      </c>
      <c r="E2324" s="7"/>
      <c r="F2324" s="8"/>
      <c r="G2324" s="10">
        <f>B2324+C2324-D2324</f>
        <v>1.2299999999995634</v>
      </c>
    </row>
    <row r="2325" spans="1:3" ht="15.75" thickBot="1">
      <c r="A2325" s="3" t="s">
        <v>15</v>
      </c>
      <c r="B2325" s="3"/>
      <c r="C2325" s="13">
        <v>1920.58</v>
      </c>
    </row>
    <row r="2326" spans="1:3" ht="12.75">
      <c r="A2326" s="2" t="s">
        <v>16</v>
      </c>
      <c r="B2326" s="2"/>
      <c r="C2326">
        <f>D2317+C2325</f>
        <v>14490.77</v>
      </c>
    </row>
    <row r="2327" spans="1:7" ht="12.75">
      <c r="A2327" s="14"/>
      <c r="B2327" s="14"/>
      <c r="C2327" s="15"/>
      <c r="D2327" s="15"/>
      <c r="E2327" s="15"/>
      <c r="G2327" t="s">
        <v>17</v>
      </c>
    </row>
    <row r="2328" spans="1:7" ht="12.75">
      <c r="A2328" s="2" t="s">
        <v>18</v>
      </c>
      <c r="B2328" s="2"/>
      <c r="F2328" s="16">
        <v>2</v>
      </c>
      <c r="G2328" s="16">
        <f>D2324*F2328/100</f>
        <v>289.5926</v>
      </c>
    </row>
    <row r="2329" spans="1:7" ht="12.75">
      <c r="A2329" s="17" t="s">
        <v>19</v>
      </c>
      <c r="B2329" s="17"/>
      <c r="C2329">
        <f>B2313</f>
        <v>87.7</v>
      </c>
      <c r="F2329" s="18">
        <v>2.96</v>
      </c>
      <c r="G2329" s="16">
        <f>C2329*F2329*12</f>
        <v>3115.104</v>
      </c>
    </row>
    <row r="2330" spans="1:7" ht="12.75">
      <c r="A2330" s="2" t="s">
        <v>18</v>
      </c>
      <c r="B2330" s="2"/>
      <c r="F2330" s="19"/>
      <c r="G2330" s="16"/>
    </row>
    <row r="2331" spans="1:7" ht="12.75">
      <c r="A2331" s="2" t="s">
        <v>20</v>
      </c>
      <c r="B2331" s="2"/>
      <c r="F2331" s="19"/>
      <c r="G2331" s="16"/>
    </row>
    <row r="2332" spans="1:7" ht="12.75">
      <c r="A2332" s="2" t="s">
        <v>21</v>
      </c>
      <c r="B2332" s="2"/>
      <c r="F2332" s="19"/>
      <c r="G2332" s="16"/>
    </row>
    <row r="2333" spans="1:7" ht="12.75">
      <c r="A2333" s="20" t="s">
        <v>22</v>
      </c>
      <c r="B2333" s="20"/>
      <c r="F2333" s="19"/>
      <c r="G2333" s="16"/>
    </row>
    <row r="2334" spans="1:7" ht="12.75">
      <c r="A2334" s="20" t="s">
        <v>23</v>
      </c>
      <c r="B2334" s="20"/>
      <c r="F2334" s="19"/>
      <c r="G2334" s="16"/>
    </row>
    <row r="2335" spans="1:7" ht="12.75">
      <c r="A2335" s="20" t="s">
        <v>24</v>
      </c>
      <c r="B2335" s="20"/>
      <c r="F2335" s="19"/>
      <c r="G2335" s="16"/>
    </row>
    <row r="2336" spans="1:7" ht="12.75">
      <c r="A2336" s="20" t="s">
        <v>14</v>
      </c>
      <c r="B2336" s="20"/>
      <c r="F2336" s="19"/>
      <c r="G2336" s="16"/>
    </row>
    <row r="2337" spans="1:6" ht="12.75">
      <c r="A2337" s="21" t="s">
        <v>25</v>
      </c>
      <c r="B2337" s="21"/>
      <c r="C2337" s="21"/>
      <c r="D2337" s="22"/>
      <c r="E2337" s="22"/>
      <c r="F2337" s="19"/>
    </row>
    <row r="2338" spans="1:7" ht="12.75">
      <c r="A2338" s="20" t="s">
        <v>26</v>
      </c>
      <c r="B2338" s="20"/>
      <c r="C2338">
        <f>B2313</f>
        <v>87.7</v>
      </c>
      <c r="F2338" s="19">
        <v>0.29</v>
      </c>
      <c r="G2338" s="16">
        <f>C2338*F2338*12</f>
        <v>305.196</v>
      </c>
    </row>
    <row r="2339" spans="1:7" ht="12.75">
      <c r="A2339" s="20" t="s">
        <v>27</v>
      </c>
      <c r="B2339" s="20"/>
      <c r="C2339">
        <f>B2313</f>
        <v>87.7</v>
      </c>
      <c r="F2339" s="19">
        <v>1.43</v>
      </c>
      <c r="G2339" s="16">
        <f>C2339*F2339*12</f>
        <v>1504.932</v>
      </c>
    </row>
    <row r="2340" spans="1:7" ht="12.75">
      <c r="A2340" s="20" t="s">
        <v>28</v>
      </c>
      <c r="B2340" s="20"/>
      <c r="C2340">
        <f>B2313</f>
        <v>87.7</v>
      </c>
      <c r="F2340" s="19">
        <v>0.42</v>
      </c>
      <c r="G2340" s="16">
        <f>C2340*F2340*12</f>
        <v>442.00800000000004</v>
      </c>
    </row>
    <row r="2341" spans="1:7" ht="12.75">
      <c r="A2341" s="20" t="s">
        <v>29</v>
      </c>
      <c r="B2341" s="20"/>
      <c r="F2341" s="19"/>
      <c r="G2341">
        <v>1707.72</v>
      </c>
    </row>
    <row r="2342" spans="1:7" ht="12.75">
      <c r="A2342" s="20" t="s">
        <v>30</v>
      </c>
      <c r="B2342" s="20"/>
      <c r="C2342">
        <f>B2313</f>
        <v>87.7</v>
      </c>
      <c r="F2342">
        <v>3.64</v>
      </c>
      <c r="G2342" s="16">
        <v>6981.42</v>
      </c>
    </row>
    <row r="2343" spans="1:7" ht="12.75">
      <c r="A2343" s="20" t="s">
        <v>23</v>
      </c>
      <c r="B2343" s="20"/>
      <c r="C2343">
        <f>B2313</f>
        <v>87.7</v>
      </c>
      <c r="F2343">
        <v>0.22</v>
      </c>
      <c r="G2343" s="16">
        <f>C2343*F2343*12</f>
        <v>231.52800000000002</v>
      </c>
    </row>
    <row r="2344" spans="1:7" ht="12.75">
      <c r="A2344" s="20" t="s">
        <v>31</v>
      </c>
      <c r="B2344" s="20"/>
      <c r="G2344">
        <v>0</v>
      </c>
    </row>
    <row r="2345" spans="1:7" ht="12.75">
      <c r="A2345" s="20" t="s">
        <v>32</v>
      </c>
      <c r="B2345" s="20"/>
      <c r="G2345" s="16">
        <f>D2324*1/100</f>
        <v>144.7963</v>
      </c>
    </row>
    <row r="2346" spans="1:7" ht="12.75">
      <c r="A2346" s="20" t="s">
        <v>33</v>
      </c>
      <c r="B2346" s="20"/>
      <c r="G2346" s="16">
        <v>0</v>
      </c>
    </row>
    <row r="2347" spans="1:7" ht="12.75">
      <c r="A2347" s="23"/>
      <c r="B2347" s="23"/>
      <c r="G2347" s="16"/>
    </row>
    <row r="2348" spans="1:7" ht="12.75">
      <c r="A2348" s="20" t="s">
        <v>14</v>
      </c>
      <c r="B2348" s="20"/>
      <c r="G2348" s="16">
        <f>G2338+G2339+G2340+G2341+G2342+G2344+G2345+G2346</f>
        <v>11086.072300000002</v>
      </c>
    </row>
    <row r="2350" spans="2:5" ht="12.75">
      <c r="B2350" s="16" t="s">
        <v>34</v>
      </c>
      <c r="C2350" s="16">
        <f>G2348+G2328+G2329</f>
        <v>14490.768900000001</v>
      </c>
      <c r="D2350" s="16"/>
      <c r="E2350" s="16"/>
    </row>
    <row r="2351" spans="1:5" ht="12.75">
      <c r="A2351" s="2" t="s">
        <v>35</v>
      </c>
      <c r="B2351" s="2"/>
      <c r="C2351" s="16">
        <f>C2326-C2350</f>
        <v>0.0010999999994965037</v>
      </c>
      <c r="D2351" s="16"/>
      <c r="E2351" s="16"/>
    </row>
    <row r="2352" spans="1:2" ht="12.75">
      <c r="A2352" s="2"/>
      <c r="B2352" s="2"/>
    </row>
    <row r="2354" spans="1:7" ht="12.75">
      <c r="A2354" s="1" t="s">
        <v>0</v>
      </c>
      <c r="B2354" s="2" t="s">
        <v>91</v>
      </c>
      <c r="C2354" s="2"/>
      <c r="D2354" s="1"/>
      <c r="E2354" s="1"/>
      <c r="F2354" s="1"/>
      <c r="G2354" s="1"/>
    </row>
    <row r="2355" spans="1:2" ht="12.75">
      <c r="A2355" t="s">
        <v>2</v>
      </c>
      <c r="B2355">
        <v>299.8</v>
      </c>
    </row>
    <row r="2357" spans="1:2" ht="13.5" thickBot="1">
      <c r="A2357" s="3"/>
      <c r="B2357" s="3"/>
    </row>
    <row r="2358" spans="1:7" ht="93.75" thickBot="1">
      <c r="A2358" s="4"/>
      <c r="B2358" s="5" t="s">
        <v>3</v>
      </c>
      <c r="C2358" s="5" t="s">
        <v>4</v>
      </c>
      <c r="D2358" s="6" t="s">
        <v>5</v>
      </c>
      <c r="E2358" s="7"/>
      <c r="F2358" s="8"/>
      <c r="G2358" s="5" t="s">
        <v>6</v>
      </c>
    </row>
    <row r="2359" spans="1:7" ht="15.75" thickBot="1">
      <c r="A2359" s="9" t="s">
        <v>7</v>
      </c>
      <c r="B2359" s="10">
        <v>29035.23</v>
      </c>
      <c r="C2359" s="10">
        <v>41372.4</v>
      </c>
      <c r="D2359" s="6">
        <v>35824.66</v>
      </c>
      <c r="E2359" s="7"/>
      <c r="F2359" s="8"/>
      <c r="G2359" s="10">
        <f>B2359+C2359-D2359</f>
        <v>34582.97</v>
      </c>
    </row>
    <row r="2360" spans="1:7" ht="15.75" thickBot="1">
      <c r="A2360" s="9" t="s">
        <v>8</v>
      </c>
      <c r="B2360" s="10"/>
      <c r="C2360" s="10"/>
      <c r="D2360" s="6"/>
      <c r="E2360" s="7"/>
      <c r="F2360" s="8"/>
      <c r="G2360" s="10">
        <f>B2360+C2360-D2360</f>
        <v>0</v>
      </c>
    </row>
    <row r="2361" spans="1:7" ht="31.5" thickBot="1">
      <c r="A2361" s="9" t="s">
        <v>9</v>
      </c>
      <c r="B2361" s="10">
        <v>12489.59</v>
      </c>
      <c r="C2361" s="10">
        <v>10504.47</v>
      </c>
      <c r="D2361" s="6">
        <v>8047.28</v>
      </c>
      <c r="E2361" s="7"/>
      <c r="F2361" s="8"/>
      <c r="G2361" s="10">
        <f>B2361+C2361-D2361</f>
        <v>14946.779999999999</v>
      </c>
    </row>
    <row r="2362" spans="1:7" ht="15.75" thickBot="1">
      <c r="A2362" s="9" t="s">
        <v>10</v>
      </c>
      <c r="B2362" s="10"/>
      <c r="C2362" s="10"/>
      <c r="D2362" s="6"/>
      <c r="E2362" s="7"/>
      <c r="F2362" s="8"/>
      <c r="G2362" s="10">
        <f>B2362+C2362-D2362</f>
        <v>0</v>
      </c>
    </row>
    <row r="2363" spans="1:7" ht="15.75" thickBot="1">
      <c r="A2363" s="9" t="s">
        <v>11</v>
      </c>
      <c r="B2363" s="10"/>
      <c r="C2363" s="10"/>
      <c r="D2363" s="6"/>
      <c r="E2363" s="7"/>
      <c r="F2363" s="11"/>
      <c r="G2363" s="10">
        <f>B2363+C2363-F2363</f>
        <v>0</v>
      </c>
    </row>
    <row r="2364" spans="1:7" ht="15.75" thickBot="1">
      <c r="A2364" s="9" t="s">
        <v>12</v>
      </c>
      <c r="B2364" s="10">
        <v>0</v>
      </c>
      <c r="C2364" s="10">
        <v>0</v>
      </c>
      <c r="D2364" s="6">
        <v>0</v>
      </c>
      <c r="E2364" s="7"/>
      <c r="F2364" s="8"/>
      <c r="G2364" s="10">
        <f>B2364+C2364-D2364</f>
        <v>0</v>
      </c>
    </row>
    <row r="2365" spans="1:7" ht="15.75" thickBot="1">
      <c r="A2365" s="12" t="s">
        <v>13</v>
      </c>
      <c r="B2365" s="10">
        <v>0</v>
      </c>
      <c r="C2365" s="10">
        <v>0</v>
      </c>
      <c r="D2365" s="6">
        <v>0</v>
      </c>
      <c r="E2365" s="7"/>
      <c r="F2365" s="8"/>
      <c r="G2365" s="10">
        <f>B2365+C2365-D2365</f>
        <v>0</v>
      </c>
    </row>
    <row r="2366" spans="1:7" ht="15.75" thickBot="1">
      <c r="A2366" s="9" t="s">
        <v>14</v>
      </c>
      <c r="B2366" s="10">
        <f>B2359+B2360+B2361+B2362+B2364+B2365+B2363</f>
        <v>41524.82</v>
      </c>
      <c r="C2366" s="10">
        <f>C2359+C2361+C2365</f>
        <v>51876.87</v>
      </c>
      <c r="D2366" s="6">
        <f>D2359+D2361+D2365</f>
        <v>43871.94</v>
      </c>
      <c r="E2366" s="7"/>
      <c r="F2366" s="8"/>
      <c r="G2366" s="10">
        <f>B2366+C2366-D2366</f>
        <v>49529.75</v>
      </c>
    </row>
    <row r="2367" spans="1:3" ht="15.75" thickBot="1">
      <c r="A2367" s="3" t="s">
        <v>15</v>
      </c>
      <c r="B2367" s="3"/>
      <c r="C2367" s="13">
        <v>-71575.38</v>
      </c>
    </row>
    <row r="2368" spans="1:3" ht="12.75">
      <c r="A2368" s="2" t="s">
        <v>16</v>
      </c>
      <c r="B2368" s="2"/>
      <c r="C2368">
        <f>D2359+C2367</f>
        <v>-35750.72</v>
      </c>
    </row>
    <row r="2369" spans="1:7" ht="12.75">
      <c r="A2369" s="14"/>
      <c r="B2369" s="14"/>
      <c r="C2369" s="15"/>
      <c r="D2369" s="15"/>
      <c r="E2369" s="15"/>
      <c r="G2369" t="s">
        <v>17</v>
      </c>
    </row>
    <row r="2370" spans="1:7" ht="12.75">
      <c r="A2370" s="2" t="s">
        <v>18</v>
      </c>
      <c r="B2370" s="2"/>
      <c r="F2370" s="16">
        <v>2</v>
      </c>
      <c r="G2370" s="16">
        <f>D2366*F2370/100</f>
        <v>877.4388</v>
      </c>
    </row>
    <row r="2371" spans="1:7" ht="12.75">
      <c r="A2371" s="17" t="s">
        <v>19</v>
      </c>
      <c r="B2371" s="17"/>
      <c r="C2371">
        <f>B2355</f>
        <v>299.8</v>
      </c>
      <c r="F2371" s="18">
        <v>2.96</v>
      </c>
      <c r="G2371" s="16">
        <f>C2371*F2371*12</f>
        <v>10648.896</v>
      </c>
    </row>
    <row r="2372" spans="1:7" ht="12.75">
      <c r="A2372" s="2" t="s">
        <v>18</v>
      </c>
      <c r="B2372" s="2"/>
      <c r="F2372" s="19"/>
      <c r="G2372" s="16"/>
    </row>
    <row r="2373" spans="1:7" ht="12.75">
      <c r="A2373" s="2" t="s">
        <v>20</v>
      </c>
      <c r="B2373" s="2"/>
      <c r="F2373" s="19"/>
      <c r="G2373" s="16"/>
    </row>
    <row r="2374" spans="1:7" ht="12.75">
      <c r="A2374" s="2" t="s">
        <v>21</v>
      </c>
      <c r="B2374" s="2"/>
      <c r="F2374" s="19"/>
      <c r="G2374" s="16"/>
    </row>
    <row r="2375" spans="1:7" ht="12.75">
      <c r="A2375" s="20" t="s">
        <v>22</v>
      </c>
      <c r="B2375" s="20"/>
      <c r="F2375" s="19"/>
      <c r="G2375" s="16"/>
    </row>
    <row r="2376" spans="1:7" ht="12.75">
      <c r="A2376" s="20" t="s">
        <v>23</v>
      </c>
      <c r="B2376" s="20"/>
      <c r="F2376" s="19"/>
      <c r="G2376" s="16"/>
    </row>
    <row r="2377" spans="1:7" ht="12.75">
      <c r="A2377" s="20" t="s">
        <v>24</v>
      </c>
      <c r="B2377" s="20"/>
      <c r="F2377" s="19"/>
      <c r="G2377" s="16"/>
    </row>
    <row r="2378" spans="1:7" ht="12.75">
      <c r="A2378" s="20" t="s">
        <v>14</v>
      </c>
      <c r="B2378" s="20"/>
      <c r="F2378" s="19"/>
      <c r="G2378" s="16"/>
    </row>
    <row r="2379" spans="1:6" ht="12.75">
      <c r="A2379" s="21" t="s">
        <v>25</v>
      </c>
      <c r="B2379" s="21"/>
      <c r="C2379" s="21"/>
      <c r="D2379" s="22"/>
      <c r="E2379" s="22"/>
      <c r="F2379" s="19"/>
    </row>
    <row r="2380" spans="1:7" ht="12.75">
      <c r="A2380" s="20" t="s">
        <v>26</v>
      </c>
      <c r="B2380" s="20"/>
      <c r="C2380">
        <f>B2355</f>
        <v>299.8</v>
      </c>
      <c r="F2380" s="19">
        <v>0.29</v>
      </c>
      <c r="G2380" s="16">
        <f>C2380*F2380*12</f>
        <v>1043.3039999999999</v>
      </c>
    </row>
    <row r="2381" spans="1:7" ht="12.75">
      <c r="A2381" s="20" t="s">
        <v>27</v>
      </c>
      <c r="B2381" s="20"/>
      <c r="C2381">
        <f>B2355</f>
        <v>299.8</v>
      </c>
      <c r="F2381" s="19">
        <v>1.43</v>
      </c>
      <c r="G2381" s="16">
        <f>C2381*F2381*12</f>
        <v>5144.568</v>
      </c>
    </row>
    <row r="2382" spans="1:7" ht="12.75">
      <c r="A2382" s="20" t="s">
        <v>28</v>
      </c>
      <c r="B2382" s="20"/>
      <c r="C2382">
        <f>B2355</f>
        <v>299.8</v>
      </c>
      <c r="F2382" s="19">
        <v>0.42</v>
      </c>
      <c r="G2382" s="16">
        <f>C2382*F2382*12</f>
        <v>1510.992</v>
      </c>
    </row>
    <row r="2383" spans="1:7" ht="12.75">
      <c r="A2383" s="20" t="s">
        <v>29</v>
      </c>
      <c r="B2383" s="20"/>
      <c r="F2383" s="19"/>
      <c r="G2383">
        <v>16591.6</v>
      </c>
    </row>
    <row r="2384" spans="1:7" ht="12.75">
      <c r="A2384" s="20" t="s">
        <v>30</v>
      </c>
      <c r="B2384" s="20"/>
      <c r="C2384">
        <f>B2355</f>
        <v>299.8</v>
      </c>
      <c r="F2384">
        <v>2.54</v>
      </c>
      <c r="G2384" s="16">
        <f>C2384*F2384*12</f>
        <v>9137.904</v>
      </c>
    </row>
    <row r="2385" spans="1:7" ht="12.75">
      <c r="A2385" s="20" t="s">
        <v>23</v>
      </c>
      <c r="B2385" s="20"/>
      <c r="C2385">
        <f>B2355</f>
        <v>299.8</v>
      </c>
      <c r="F2385">
        <v>0.22</v>
      </c>
      <c r="G2385" s="16">
        <f>C2385*F2385*12</f>
        <v>791.472</v>
      </c>
    </row>
    <row r="2386" spans="1:7" ht="12.75">
      <c r="A2386" s="20" t="s">
        <v>31</v>
      </c>
      <c r="B2386" s="20"/>
      <c r="G2386">
        <v>4222.32</v>
      </c>
    </row>
    <row r="2387" spans="1:7" ht="12.75">
      <c r="A2387" s="20" t="s">
        <v>32</v>
      </c>
      <c r="B2387" s="20"/>
      <c r="G2387" s="16">
        <f>D2366*1/100</f>
        <v>438.7194</v>
      </c>
    </row>
    <row r="2388" spans="1:7" ht="12.75">
      <c r="A2388" s="20" t="s">
        <v>33</v>
      </c>
      <c r="B2388" s="20"/>
      <c r="G2388" s="16">
        <v>0</v>
      </c>
    </row>
    <row r="2389" spans="1:7" ht="12.75">
      <c r="A2389" s="23"/>
      <c r="B2389" s="23"/>
      <c r="G2389" s="16"/>
    </row>
    <row r="2390" spans="1:7" ht="12.75">
      <c r="A2390" s="20" t="s">
        <v>14</v>
      </c>
      <c r="B2390" s="20"/>
      <c r="G2390" s="16">
        <f>G2380+G2381+G2382+G2383+G2384+G2386+G2387+G2388</f>
        <v>38089.407400000004</v>
      </c>
    </row>
    <row r="2392" spans="2:5" ht="12.75">
      <c r="B2392" s="16" t="s">
        <v>34</v>
      </c>
      <c r="C2392" s="16">
        <f>G2390+G2370+G2371</f>
        <v>49615.74220000001</v>
      </c>
      <c r="D2392" s="16"/>
      <c r="E2392" s="16"/>
    </row>
    <row r="2393" spans="1:5" ht="12.75">
      <c r="A2393" s="2" t="s">
        <v>35</v>
      </c>
      <c r="B2393" s="2"/>
      <c r="C2393" s="16">
        <f>C2368-C2392</f>
        <v>-85366.46220000001</v>
      </c>
      <c r="D2393" s="16"/>
      <c r="E2393" s="16"/>
    </row>
    <row r="2394" spans="1:2" ht="12.75">
      <c r="A2394" s="2"/>
      <c r="B2394" s="2"/>
    </row>
    <row r="2396" spans="1:7" ht="12.75">
      <c r="A2396" s="1" t="s">
        <v>0</v>
      </c>
      <c r="B2396" s="2" t="s">
        <v>92</v>
      </c>
      <c r="C2396" s="2"/>
      <c r="D2396" s="1"/>
      <c r="E2396" s="1"/>
      <c r="F2396" s="1"/>
      <c r="G2396" s="1"/>
    </row>
    <row r="2397" spans="1:2" ht="12.75">
      <c r="A2397" t="s">
        <v>2</v>
      </c>
      <c r="B2397">
        <v>299.8</v>
      </c>
    </row>
    <row r="2399" spans="1:2" ht="13.5" thickBot="1">
      <c r="A2399" s="3"/>
      <c r="B2399" s="3"/>
    </row>
    <row r="2400" spans="1:7" ht="93.75" thickBot="1">
      <c r="A2400" s="4"/>
      <c r="B2400" s="5" t="s">
        <v>3</v>
      </c>
      <c r="C2400" s="5" t="s">
        <v>4</v>
      </c>
      <c r="D2400" s="6" t="s">
        <v>5</v>
      </c>
      <c r="E2400" s="7"/>
      <c r="F2400" s="8"/>
      <c r="G2400" s="5" t="s">
        <v>6</v>
      </c>
    </row>
    <row r="2401" spans="1:7" ht="15.75" thickBot="1">
      <c r="A2401" s="9" t="s">
        <v>7</v>
      </c>
      <c r="B2401" s="10">
        <v>2991.07</v>
      </c>
      <c r="C2401" s="10">
        <v>42133.32</v>
      </c>
      <c r="D2401" s="6">
        <v>40562.8</v>
      </c>
      <c r="E2401" s="7"/>
      <c r="F2401" s="8"/>
      <c r="G2401" s="10">
        <f>B2401+C2401-D2401</f>
        <v>4561.5899999999965</v>
      </c>
    </row>
    <row r="2402" spans="1:7" ht="15.75" thickBot="1">
      <c r="A2402" s="9" t="s">
        <v>8</v>
      </c>
      <c r="B2402" s="10"/>
      <c r="C2402" s="10"/>
      <c r="D2402" s="6"/>
      <c r="E2402" s="7"/>
      <c r="F2402" s="8"/>
      <c r="G2402" s="10">
        <f>B2402+C2402-D2402</f>
        <v>0</v>
      </c>
    </row>
    <row r="2403" spans="1:7" ht="31.5" thickBot="1">
      <c r="A2403" s="9" t="s">
        <v>9</v>
      </c>
      <c r="B2403" s="10">
        <v>390.15</v>
      </c>
      <c r="C2403" s="10">
        <v>7637.76</v>
      </c>
      <c r="D2403" s="6">
        <v>6971.94</v>
      </c>
      <c r="E2403" s="7"/>
      <c r="F2403" s="8"/>
      <c r="G2403" s="10">
        <f>B2403+C2403-D2403</f>
        <v>1055.9700000000003</v>
      </c>
    </row>
    <row r="2404" spans="1:7" ht="15.75" thickBot="1">
      <c r="A2404" s="9" t="s">
        <v>10</v>
      </c>
      <c r="B2404" s="10"/>
      <c r="C2404" s="10"/>
      <c r="D2404" s="6"/>
      <c r="E2404" s="7"/>
      <c r="F2404" s="8"/>
      <c r="G2404" s="10">
        <f>B2404+C2404-D2404</f>
        <v>0</v>
      </c>
    </row>
    <row r="2405" spans="1:7" ht="15.75" thickBot="1">
      <c r="A2405" s="9" t="s">
        <v>11</v>
      </c>
      <c r="B2405" s="10"/>
      <c r="C2405" s="10"/>
      <c r="D2405" s="6"/>
      <c r="E2405" s="7"/>
      <c r="F2405" s="11"/>
      <c r="G2405" s="10">
        <f>B2405+C2405-F2405</f>
        <v>0</v>
      </c>
    </row>
    <row r="2406" spans="1:7" ht="15.75" thickBot="1">
      <c r="A2406" s="9" t="s">
        <v>12</v>
      </c>
      <c r="B2406" s="10">
        <v>0</v>
      </c>
      <c r="C2406" s="10">
        <v>0</v>
      </c>
      <c r="D2406" s="6">
        <v>0</v>
      </c>
      <c r="E2406" s="7"/>
      <c r="F2406" s="8"/>
      <c r="G2406" s="10">
        <f>B2406+C2406-D2406</f>
        <v>0</v>
      </c>
    </row>
    <row r="2407" spans="1:7" ht="15.75" thickBot="1">
      <c r="A2407" s="12" t="s">
        <v>13</v>
      </c>
      <c r="B2407" s="10">
        <v>0</v>
      </c>
      <c r="C2407" s="10">
        <v>0</v>
      </c>
      <c r="D2407" s="6">
        <v>0</v>
      </c>
      <c r="E2407" s="7"/>
      <c r="F2407" s="8"/>
      <c r="G2407" s="10">
        <f>B2407+C2407-D2407</f>
        <v>0</v>
      </c>
    </row>
    <row r="2408" spans="1:7" ht="15.75" thickBot="1">
      <c r="A2408" s="9" t="s">
        <v>14</v>
      </c>
      <c r="B2408" s="10">
        <f>B2401+B2402+B2403+B2404+B2406+B2407+B2405</f>
        <v>3381.2200000000003</v>
      </c>
      <c r="C2408" s="10">
        <f>C2401+C2403+C2407</f>
        <v>49771.08</v>
      </c>
      <c r="D2408" s="6">
        <f>D2401+D2403+D2407</f>
        <v>47534.740000000005</v>
      </c>
      <c r="E2408" s="7"/>
      <c r="F2408" s="8"/>
      <c r="G2408" s="10">
        <f>B2408+C2408-D2408</f>
        <v>5617.559999999998</v>
      </c>
    </row>
    <row r="2409" spans="1:3" ht="15.75" thickBot="1">
      <c r="A2409" s="3" t="s">
        <v>15</v>
      </c>
      <c r="B2409" s="3"/>
      <c r="C2409" s="13">
        <v>-11310.6</v>
      </c>
    </row>
    <row r="2410" spans="1:3" ht="12.75">
      <c r="A2410" s="2" t="s">
        <v>16</v>
      </c>
      <c r="B2410" s="2"/>
      <c r="C2410">
        <f>D2401+C2409</f>
        <v>29252.200000000004</v>
      </c>
    </row>
    <row r="2411" spans="1:7" ht="12.75">
      <c r="A2411" s="14"/>
      <c r="B2411" s="14"/>
      <c r="C2411" s="15"/>
      <c r="D2411" s="15"/>
      <c r="E2411" s="15"/>
      <c r="G2411" t="s">
        <v>17</v>
      </c>
    </row>
    <row r="2412" spans="1:7" ht="12.75">
      <c r="A2412" s="2" t="s">
        <v>18</v>
      </c>
      <c r="B2412" s="2"/>
      <c r="F2412" s="16">
        <v>2</v>
      </c>
      <c r="G2412" s="16">
        <f>D2408*F2412/100</f>
        <v>950.6948000000001</v>
      </c>
    </row>
    <row r="2413" spans="1:7" ht="12.75">
      <c r="A2413" s="17" t="s">
        <v>19</v>
      </c>
      <c r="B2413" s="17"/>
      <c r="C2413">
        <f>B2397</f>
        <v>299.8</v>
      </c>
      <c r="F2413" s="18">
        <v>2.96</v>
      </c>
      <c r="G2413" s="16">
        <f>C2413*F2413*12</f>
        <v>10648.896</v>
      </c>
    </row>
    <row r="2414" spans="1:7" ht="12.75">
      <c r="A2414" s="2" t="s">
        <v>18</v>
      </c>
      <c r="B2414" s="2"/>
      <c r="F2414" s="19"/>
      <c r="G2414" s="16"/>
    </row>
    <row r="2415" spans="1:7" ht="12.75">
      <c r="A2415" s="2" t="s">
        <v>20</v>
      </c>
      <c r="B2415" s="2"/>
      <c r="F2415" s="19"/>
      <c r="G2415" s="16"/>
    </row>
    <row r="2416" spans="1:7" ht="12.75">
      <c r="A2416" s="2" t="s">
        <v>21</v>
      </c>
      <c r="B2416" s="2"/>
      <c r="F2416" s="19"/>
      <c r="G2416" s="16"/>
    </row>
    <row r="2417" spans="1:7" ht="12.75">
      <c r="A2417" s="20" t="s">
        <v>22</v>
      </c>
      <c r="B2417" s="20"/>
      <c r="F2417" s="19"/>
      <c r="G2417" s="16"/>
    </row>
    <row r="2418" spans="1:7" ht="12.75">
      <c r="A2418" s="20" t="s">
        <v>23</v>
      </c>
      <c r="B2418" s="20"/>
      <c r="F2418" s="19"/>
      <c r="G2418" s="16"/>
    </row>
    <row r="2419" spans="1:7" ht="12.75">
      <c r="A2419" s="20" t="s">
        <v>24</v>
      </c>
      <c r="B2419" s="20"/>
      <c r="F2419" s="19"/>
      <c r="G2419" s="16"/>
    </row>
    <row r="2420" spans="1:7" ht="12.75">
      <c r="A2420" s="20" t="s">
        <v>14</v>
      </c>
      <c r="B2420" s="20"/>
      <c r="F2420" s="19"/>
      <c r="G2420" s="16"/>
    </row>
    <row r="2421" spans="1:6" ht="12.75">
      <c r="A2421" s="21" t="s">
        <v>25</v>
      </c>
      <c r="B2421" s="21"/>
      <c r="C2421" s="21"/>
      <c r="D2421" s="22"/>
      <c r="E2421" s="22"/>
      <c r="F2421" s="19"/>
    </row>
    <row r="2422" spans="1:7" ht="12.75">
      <c r="A2422" s="20" t="s">
        <v>26</v>
      </c>
      <c r="B2422" s="20"/>
      <c r="C2422">
        <f>B2397</f>
        <v>299.8</v>
      </c>
      <c r="F2422" s="19">
        <v>0.29</v>
      </c>
      <c r="G2422" s="16">
        <f>C2422*F2422*12</f>
        <v>1043.3039999999999</v>
      </c>
    </row>
    <row r="2423" spans="1:7" ht="12.75">
      <c r="A2423" s="20" t="s">
        <v>27</v>
      </c>
      <c r="B2423" s="20"/>
      <c r="C2423">
        <f>B2397</f>
        <v>299.8</v>
      </c>
      <c r="F2423" s="19">
        <v>1.43</v>
      </c>
      <c r="G2423" s="16">
        <f>C2423*F2423*12</f>
        <v>5144.568</v>
      </c>
    </row>
    <row r="2424" spans="1:7" ht="12.75">
      <c r="A2424" s="20" t="s">
        <v>28</v>
      </c>
      <c r="B2424" s="20"/>
      <c r="C2424">
        <f>B2397</f>
        <v>299.8</v>
      </c>
      <c r="F2424" s="19">
        <v>0.42</v>
      </c>
      <c r="G2424" s="16">
        <f>C2424*F2424*12</f>
        <v>1510.992</v>
      </c>
    </row>
    <row r="2425" spans="1:7" ht="12.75">
      <c r="A2425" s="20" t="s">
        <v>29</v>
      </c>
      <c r="B2425" s="20"/>
      <c r="F2425" s="19"/>
      <c r="G2425">
        <v>11517.2</v>
      </c>
    </row>
    <row r="2426" spans="1:7" ht="12.75">
      <c r="A2426" s="20" t="s">
        <v>30</v>
      </c>
      <c r="B2426" s="20"/>
      <c r="C2426">
        <f>B2397</f>
        <v>299.8</v>
      </c>
      <c r="F2426">
        <v>2.54</v>
      </c>
      <c r="G2426" s="16">
        <f>C2426*F2426*12</f>
        <v>9137.904</v>
      </c>
    </row>
    <row r="2427" spans="1:7" ht="12.75">
      <c r="A2427" s="20" t="s">
        <v>23</v>
      </c>
      <c r="B2427" s="20"/>
      <c r="C2427">
        <f>B2397</f>
        <v>299.8</v>
      </c>
      <c r="F2427">
        <v>0.22</v>
      </c>
      <c r="G2427" s="16">
        <f>C2427*F2427*12</f>
        <v>791.472</v>
      </c>
    </row>
    <row r="2428" spans="1:7" ht="12.75">
      <c r="A2428" s="20" t="s">
        <v>31</v>
      </c>
      <c r="B2428" s="20"/>
      <c r="G2428">
        <v>0</v>
      </c>
    </row>
    <row r="2429" spans="1:7" ht="12.75">
      <c r="A2429" s="20" t="s">
        <v>32</v>
      </c>
      <c r="B2429" s="20"/>
      <c r="G2429" s="16">
        <f>D2408*1/100</f>
        <v>475.34740000000005</v>
      </c>
    </row>
    <row r="2430" spans="1:7" ht="12.75">
      <c r="A2430" s="20" t="s">
        <v>33</v>
      </c>
      <c r="B2430" s="20"/>
      <c r="G2430" s="16">
        <v>0</v>
      </c>
    </row>
    <row r="2431" spans="1:7" ht="12.75">
      <c r="A2431" s="23"/>
      <c r="B2431" s="23"/>
      <c r="G2431" s="16"/>
    </row>
    <row r="2432" spans="1:7" ht="12.75">
      <c r="A2432" s="20" t="s">
        <v>14</v>
      </c>
      <c r="B2432" s="20"/>
      <c r="G2432" s="16">
        <f>G2422+G2423+G2424+G2425+G2426+G2428+G2429+G2430</f>
        <v>28829.3154</v>
      </c>
    </row>
    <row r="2434" spans="2:5" ht="12.75">
      <c r="B2434" s="16" t="s">
        <v>34</v>
      </c>
      <c r="C2434" s="16">
        <f>G2432+G2412+G2413</f>
        <v>40428.9062</v>
      </c>
      <c r="D2434" s="16"/>
      <c r="E2434" s="16"/>
    </row>
    <row r="2435" spans="1:5" ht="12.75">
      <c r="A2435" s="2" t="s">
        <v>35</v>
      </c>
      <c r="B2435" s="2"/>
      <c r="C2435" s="16">
        <f>C2410-C2434</f>
        <v>-11176.706199999993</v>
      </c>
      <c r="D2435" s="16"/>
      <c r="E2435" s="16"/>
    </row>
    <row r="2436" spans="1:2" ht="12.75">
      <c r="A2436" s="2"/>
      <c r="B2436" s="2"/>
    </row>
    <row r="2438" spans="1:7" ht="12.75">
      <c r="A2438" s="1" t="s">
        <v>0</v>
      </c>
      <c r="B2438" s="2" t="s">
        <v>93</v>
      </c>
      <c r="C2438" s="2"/>
      <c r="D2438" s="1"/>
      <c r="E2438" s="1"/>
      <c r="F2438" s="1"/>
      <c r="G2438" s="1"/>
    </row>
    <row r="2439" spans="1:2" ht="12.75">
      <c r="A2439" t="s">
        <v>2</v>
      </c>
      <c r="B2439">
        <v>311.9</v>
      </c>
    </row>
    <row r="2441" spans="1:2" ht="13.5" thickBot="1">
      <c r="A2441" s="3"/>
      <c r="B2441" s="3"/>
    </row>
    <row r="2442" spans="1:7" ht="93.75" thickBot="1">
      <c r="A2442" s="4"/>
      <c r="B2442" s="5" t="s">
        <v>3</v>
      </c>
      <c r="C2442" s="5" t="s">
        <v>4</v>
      </c>
      <c r="D2442" s="6" t="s">
        <v>5</v>
      </c>
      <c r="E2442" s="7"/>
      <c r="F2442" s="8"/>
      <c r="G2442" s="5" t="s">
        <v>6</v>
      </c>
    </row>
    <row r="2443" spans="1:7" ht="15.75" thickBot="1">
      <c r="A2443" s="9" t="s">
        <v>7</v>
      </c>
      <c r="B2443" s="10">
        <v>1106.01</v>
      </c>
      <c r="C2443" s="10">
        <v>43037.92</v>
      </c>
      <c r="D2443" s="6">
        <v>41183.16</v>
      </c>
      <c r="E2443" s="7"/>
      <c r="F2443" s="8"/>
      <c r="G2443" s="10">
        <f>B2443+C2443-D2443</f>
        <v>2960.769999999997</v>
      </c>
    </row>
    <row r="2444" spans="1:7" ht="15.75" thickBot="1">
      <c r="A2444" s="9" t="s">
        <v>8</v>
      </c>
      <c r="B2444" s="10"/>
      <c r="C2444" s="10"/>
      <c r="D2444" s="6"/>
      <c r="E2444" s="7"/>
      <c r="F2444" s="8"/>
      <c r="G2444" s="10">
        <f>B2444+C2444-D2444</f>
        <v>0</v>
      </c>
    </row>
    <row r="2445" spans="1:7" ht="31.5" thickBot="1">
      <c r="A2445" s="9" t="s">
        <v>9</v>
      </c>
      <c r="B2445" s="10">
        <v>346.93</v>
      </c>
      <c r="C2445" s="10">
        <v>10128.77</v>
      </c>
      <c r="D2445" s="6">
        <v>9772.65</v>
      </c>
      <c r="E2445" s="7"/>
      <c r="F2445" s="8"/>
      <c r="G2445" s="10">
        <f>B2445+C2445-D2445</f>
        <v>703.0500000000011</v>
      </c>
    </row>
    <row r="2446" spans="1:7" ht="15.75" thickBot="1">
      <c r="A2446" s="9" t="s">
        <v>10</v>
      </c>
      <c r="B2446" s="10"/>
      <c r="C2446" s="10"/>
      <c r="D2446" s="6"/>
      <c r="E2446" s="7"/>
      <c r="F2446" s="8"/>
      <c r="G2446" s="10">
        <f>B2446+C2446-D2446</f>
        <v>0</v>
      </c>
    </row>
    <row r="2447" spans="1:7" ht="15.75" thickBot="1">
      <c r="A2447" s="9" t="s">
        <v>11</v>
      </c>
      <c r="B2447" s="10"/>
      <c r="C2447" s="10"/>
      <c r="D2447" s="6"/>
      <c r="E2447" s="7"/>
      <c r="F2447" s="11"/>
      <c r="G2447" s="10">
        <f>B2447+C2447-F2447</f>
        <v>0</v>
      </c>
    </row>
    <row r="2448" spans="1:7" ht="15.75" thickBot="1">
      <c r="A2448" s="9" t="s">
        <v>12</v>
      </c>
      <c r="B2448" s="10">
        <v>0</v>
      </c>
      <c r="C2448" s="10">
        <v>0</v>
      </c>
      <c r="D2448" s="6">
        <v>0</v>
      </c>
      <c r="E2448" s="7"/>
      <c r="F2448" s="8"/>
      <c r="G2448" s="10">
        <f>B2448+C2448-D2448</f>
        <v>0</v>
      </c>
    </row>
    <row r="2449" spans="1:7" ht="15.75" thickBot="1">
      <c r="A2449" s="12" t="s">
        <v>13</v>
      </c>
      <c r="B2449" s="10">
        <v>0</v>
      </c>
      <c r="C2449" s="10">
        <v>0</v>
      </c>
      <c r="D2449" s="6">
        <v>0</v>
      </c>
      <c r="E2449" s="7"/>
      <c r="F2449" s="8"/>
      <c r="G2449" s="10">
        <f>B2449+C2449-D2449</f>
        <v>0</v>
      </c>
    </row>
    <row r="2450" spans="1:7" ht="15.75" thickBot="1">
      <c r="A2450" s="9" t="s">
        <v>14</v>
      </c>
      <c r="B2450" s="10">
        <f>B2443+B2444+B2445+B2446+B2448+B2449+B2447</f>
        <v>1452.94</v>
      </c>
      <c r="C2450" s="10">
        <f>C2443+C2445+C2449</f>
        <v>53166.69</v>
      </c>
      <c r="D2450" s="6">
        <f>D2443+D2445+D2449</f>
        <v>50955.810000000005</v>
      </c>
      <c r="E2450" s="7"/>
      <c r="F2450" s="8"/>
      <c r="G2450" s="10">
        <f>B2450+C2450-D2450</f>
        <v>3663.8199999999997</v>
      </c>
    </row>
    <row r="2451" spans="1:3" ht="15.75" thickBot="1">
      <c r="A2451" s="3" t="s">
        <v>15</v>
      </c>
      <c r="B2451" s="3"/>
      <c r="C2451" s="13">
        <v>23034.33</v>
      </c>
    </row>
    <row r="2452" spans="1:3" ht="12.75">
      <c r="A2452" s="2" t="s">
        <v>16</v>
      </c>
      <c r="B2452" s="2"/>
      <c r="C2452">
        <f>D2443+C2451</f>
        <v>64217.490000000005</v>
      </c>
    </row>
    <row r="2453" spans="1:7" ht="12.75">
      <c r="A2453" s="14"/>
      <c r="B2453" s="14"/>
      <c r="C2453" s="15"/>
      <c r="D2453" s="15"/>
      <c r="E2453" s="15"/>
      <c r="G2453" t="s">
        <v>17</v>
      </c>
    </row>
    <row r="2454" spans="1:7" ht="12.75">
      <c r="A2454" s="2" t="s">
        <v>18</v>
      </c>
      <c r="B2454" s="2"/>
      <c r="F2454" s="16">
        <v>2</v>
      </c>
      <c r="G2454" s="16">
        <f>D2450*F2454/100</f>
        <v>1019.1162</v>
      </c>
    </row>
    <row r="2455" spans="1:7" ht="12.75">
      <c r="A2455" s="17" t="s">
        <v>19</v>
      </c>
      <c r="B2455" s="17"/>
      <c r="C2455">
        <f>B2439</f>
        <v>311.9</v>
      </c>
      <c r="F2455" s="18">
        <v>2.96</v>
      </c>
      <c r="G2455" s="16">
        <f>C2455*F2455*12</f>
        <v>11078.687999999998</v>
      </c>
    </row>
    <row r="2456" spans="1:7" ht="12.75">
      <c r="A2456" s="2" t="s">
        <v>18</v>
      </c>
      <c r="B2456" s="2"/>
      <c r="F2456" s="19"/>
      <c r="G2456" s="16"/>
    </row>
    <row r="2457" spans="1:7" ht="12.75">
      <c r="A2457" s="2" t="s">
        <v>20</v>
      </c>
      <c r="B2457" s="2"/>
      <c r="F2457" s="19"/>
      <c r="G2457" s="16"/>
    </row>
    <row r="2458" spans="1:7" ht="12.75">
      <c r="A2458" s="2" t="s">
        <v>21</v>
      </c>
      <c r="B2458" s="2"/>
      <c r="F2458" s="19"/>
      <c r="G2458" s="16"/>
    </row>
    <row r="2459" spans="1:7" ht="12.75">
      <c r="A2459" s="20" t="s">
        <v>22</v>
      </c>
      <c r="B2459" s="20"/>
      <c r="F2459" s="19"/>
      <c r="G2459" s="16"/>
    </row>
    <row r="2460" spans="1:7" ht="12.75">
      <c r="A2460" s="20" t="s">
        <v>23</v>
      </c>
      <c r="B2460" s="20"/>
      <c r="F2460" s="19"/>
      <c r="G2460" s="16"/>
    </row>
    <row r="2461" spans="1:7" ht="12.75">
      <c r="A2461" s="20" t="s">
        <v>24</v>
      </c>
      <c r="B2461" s="20"/>
      <c r="F2461" s="19"/>
      <c r="G2461" s="16"/>
    </row>
    <row r="2462" spans="1:7" ht="12.75">
      <c r="A2462" s="20" t="s">
        <v>14</v>
      </c>
      <c r="B2462" s="20"/>
      <c r="F2462" s="19"/>
      <c r="G2462" s="16"/>
    </row>
    <row r="2463" spans="1:6" ht="12.75">
      <c r="A2463" s="21" t="s">
        <v>25</v>
      </c>
      <c r="B2463" s="21"/>
      <c r="C2463" s="21"/>
      <c r="D2463" s="22"/>
      <c r="E2463" s="22"/>
      <c r="F2463" s="19"/>
    </row>
    <row r="2464" spans="1:7" ht="12.75">
      <c r="A2464" s="20" t="s">
        <v>26</v>
      </c>
      <c r="B2464" s="20"/>
      <c r="C2464">
        <f>B2439</f>
        <v>311.9</v>
      </c>
      <c r="F2464" s="19">
        <v>0.29</v>
      </c>
      <c r="G2464" s="16">
        <f>C2464*F2464*12</f>
        <v>1085.4119999999998</v>
      </c>
    </row>
    <row r="2465" spans="1:7" ht="12.75">
      <c r="A2465" s="20" t="s">
        <v>27</v>
      </c>
      <c r="B2465" s="20"/>
      <c r="C2465">
        <f>B2439</f>
        <v>311.9</v>
      </c>
      <c r="F2465" s="19">
        <v>1.43</v>
      </c>
      <c r="G2465" s="16">
        <f>C2465*F2465*12</f>
        <v>5352.204</v>
      </c>
    </row>
    <row r="2466" spans="1:7" ht="12.75">
      <c r="A2466" s="20" t="s">
        <v>28</v>
      </c>
      <c r="B2466" s="20"/>
      <c r="C2466">
        <f>B2439</f>
        <v>311.9</v>
      </c>
      <c r="F2466" s="19">
        <v>0.42</v>
      </c>
      <c r="G2466" s="16">
        <f>C2466*F2466*12</f>
        <v>1571.9759999999999</v>
      </c>
    </row>
    <row r="2467" spans="1:7" ht="12.75">
      <c r="A2467" s="20" t="s">
        <v>29</v>
      </c>
      <c r="B2467" s="20"/>
      <c r="F2467" s="19"/>
      <c r="G2467">
        <v>29107.2</v>
      </c>
    </row>
    <row r="2468" spans="1:7" ht="12.75">
      <c r="A2468" s="20" t="s">
        <v>30</v>
      </c>
      <c r="B2468" s="20"/>
      <c r="C2468">
        <f>B2439</f>
        <v>311.9</v>
      </c>
      <c r="F2468">
        <v>3.64</v>
      </c>
      <c r="G2468" s="16">
        <v>14493.34</v>
      </c>
    </row>
    <row r="2469" spans="1:7" ht="12.75">
      <c r="A2469" s="20" t="s">
        <v>23</v>
      </c>
      <c r="B2469" s="20"/>
      <c r="C2469">
        <f>B2439</f>
        <v>311.9</v>
      </c>
      <c r="F2469">
        <v>0.22</v>
      </c>
      <c r="G2469" s="16">
        <f>C2469*F2469*12</f>
        <v>823.4159999999999</v>
      </c>
    </row>
    <row r="2470" spans="1:7" ht="12.75">
      <c r="A2470" s="20" t="s">
        <v>31</v>
      </c>
      <c r="B2470" s="20"/>
      <c r="G2470">
        <v>0</v>
      </c>
    </row>
    <row r="2471" spans="1:7" ht="12.75">
      <c r="A2471" s="20" t="s">
        <v>32</v>
      </c>
      <c r="B2471" s="20"/>
      <c r="G2471" s="16">
        <f>D2450*1/100</f>
        <v>509.5581</v>
      </c>
    </row>
    <row r="2472" spans="1:7" ht="12.75">
      <c r="A2472" s="20" t="s">
        <v>33</v>
      </c>
      <c r="B2472" s="20"/>
      <c r="G2472" s="16">
        <v>0</v>
      </c>
    </row>
    <row r="2473" spans="1:7" ht="12.75">
      <c r="A2473" s="23"/>
      <c r="B2473" s="23"/>
      <c r="G2473" s="16"/>
    </row>
    <row r="2474" spans="1:7" ht="12.75">
      <c r="A2474" s="20" t="s">
        <v>14</v>
      </c>
      <c r="B2474" s="20"/>
      <c r="G2474" s="16">
        <f>G2464+G2465+G2466+G2467+G2468+G2470+G2471+G2472</f>
        <v>52119.6901</v>
      </c>
    </row>
    <row r="2476" spans="2:5" ht="12.75">
      <c r="B2476" s="16" t="s">
        <v>34</v>
      </c>
      <c r="C2476" s="16">
        <f>G2474+G2454+G2455</f>
        <v>64217.49429999999</v>
      </c>
      <c r="D2476" s="16"/>
      <c r="E2476" s="16"/>
    </row>
    <row r="2477" spans="1:5" ht="12.75">
      <c r="A2477" s="2" t="s">
        <v>35</v>
      </c>
      <c r="B2477" s="2"/>
      <c r="C2477" s="16">
        <f>C2452-C2476</f>
        <v>-0.004299999985960312</v>
      </c>
      <c r="D2477" s="16"/>
      <c r="E2477" s="16"/>
    </row>
    <row r="2478" spans="1:2" ht="12.75">
      <c r="A2478" s="2"/>
      <c r="B2478" s="2"/>
    </row>
    <row r="2480" spans="1:7" ht="12.75">
      <c r="A2480" s="1" t="s">
        <v>0</v>
      </c>
      <c r="B2480" s="2" t="s">
        <v>94</v>
      </c>
      <c r="C2480" s="2"/>
      <c r="D2480" s="1"/>
      <c r="E2480" s="1"/>
      <c r="F2480" s="1"/>
      <c r="G2480" s="1"/>
    </row>
    <row r="2481" spans="1:2" ht="12.75">
      <c r="A2481" t="s">
        <v>2</v>
      </c>
      <c r="B2481">
        <v>428.9</v>
      </c>
    </row>
    <row r="2483" spans="1:2" ht="13.5" thickBot="1">
      <c r="A2483" s="3"/>
      <c r="B2483" s="3"/>
    </row>
    <row r="2484" spans="1:7" ht="93.75" thickBot="1">
      <c r="A2484" s="4"/>
      <c r="B2484" s="5" t="s">
        <v>3</v>
      </c>
      <c r="C2484" s="5" t="s">
        <v>4</v>
      </c>
      <c r="D2484" s="6" t="s">
        <v>5</v>
      </c>
      <c r="E2484" s="7"/>
      <c r="F2484" s="8"/>
      <c r="G2484" s="5" t="s">
        <v>6</v>
      </c>
    </row>
    <row r="2485" spans="1:7" ht="15.75" thickBot="1">
      <c r="A2485" s="9" t="s">
        <v>7</v>
      </c>
      <c r="B2485" s="10">
        <v>43482.98</v>
      </c>
      <c r="C2485" s="10">
        <v>59188.2</v>
      </c>
      <c r="D2485" s="6">
        <v>61592.93</v>
      </c>
      <c r="E2485" s="7"/>
      <c r="F2485" s="8"/>
      <c r="G2485" s="10">
        <f>B2485+C2485-D2485</f>
        <v>41078.24999999999</v>
      </c>
    </row>
    <row r="2486" spans="1:7" ht="15.75" thickBot="1">
      <c r="A2486" s="9" t="s">
        <v>8</v>
      </c>
      <c r="B2486" s="10"/>
      <c r="C2486" s="10"/>
      <c r="D2486" s="6"/>
      <c r="E2486" s="7"/>
      <c r="F2486" s="8"/>
      <c r="G2486" s="10">
        <f>B2486+C2486-D2486</f>
        <v>0</v>
      </c>
    </row>
    <row r="2487" spans="1:7" ht="31.5" thickBot="1">
      <c r="A2487" s="9" t="s">
        <v>9</v>
      </c>
      <c r="B2487" s="10">
        <v>3241.21</v>
      </c>
      <c r="C2487" s="10">
        <v>11851.83</v>
      </c>
      <c r="D2487" s="6">
        <v>11486.84</v>
      </c>
      <c r="E2487" s="7"/>
      <c r="F2487" s="8"/>
      <c r="G2487" s="10">
        <f>B2487+C2487-D2487</f>
        <v>3606.2000000000007</v>
      </c>
    </row>
    <row r="2488" spans="1:7" ht="15.75" thickBot="1">
      <c r="A2488" s="9" t="s">
        <v>10</v>
      </c>
      <c r="B2488" s="10"/>
      <c r="C2488" s="10"/>
      <c r="D2488" s="6"/>
      <c r="E2488" s="7"/>
      <c r="F2488" s="8"/>
      <c r="G2488" s="10">
        <f>B2488+C2488-D2488</f>
        <v>0</v>
      </c>
    </row>
    <row r="2489" spans="1:7" ht="15.75" thickBot="1">
      <c r="A2489" s="9" t="s">
        <v>11</v>
      </c>
      <c r="B2489" s="10"/>
      <c r="C2489" s="10"/>
      <c r="D2489" s="6"/>
      <c r="E2489" s="7"/>
      <c r="F2489" s="11"/>
      <c r="G2489" s="10">
        <f>B2489+C2489-F2489</f>
        <v>0</v>
      </c>
    </row>
    <row r="2490" spans="1:7" ht="15.75" thickBot="1">
      <c r="A2490" s="9" t="s">
        <v>12</v>
      </c>
      <c r="B2490" s="10">
        <v>0</v>
      </c>
      <c r="C2490" s="10">
        <v>0</v>
      </c>
      <c r="D2490" s="6">
        <v>0</v>
      </c>
      <c r="E2490" s="7"/>
      <c r="F2490" s="8"/>
      <c r="G2490" s="10">
        <f>B2490+C2490-D2490</f>
        <v>0</v>
      </c>
    </row>
    <row r="2491" spans="1:7" ht="15.75" thickBot="1">
      <c r="A2491" s="12" t="s">
        <v>13</v>
      </c>
      <c r="B2491" s="10">
        <v>0</v>
      </c>
      <c r="C2491" s="10">
        <v>0</v>
      </c>
      <c r="D2491" s="6">
        <v>0</v>
      </c>
      <c r="E2491" s="7"/>
      <c r="F2491" s="8"/>
      <c r="G2491" s="10">
        <f>B2491+C2491-D2491</f>
        <v>0</v>
      </c>
    </row>
    <row r="2492" spans="1:7" ht="15.75" thickBot="1">
      <c r="A2492" s="9" t="s">
        <v>14</v>
      </c>
      <c r="B2492" s="10">
        <f>B2485+B2486+B2487+B2488+B2490+B2491+B2489</f>
        <v>46724.19</v>
      </c>
      <c r="C2492" s="10">
        <f>C2485+C2487+C2491</f>
        <v>71040.03</v>
      </c>
      <c r="D2492" s="6">
        <f>D2485+D2487+D2491</f>
        <v>73079.77</v>
      </c>
      <c r="E2492" s="7"/>
      <c r="F2492" s="8"/>
      <c r="G2492" s="10">
        <f>B2492+C2492-D2492</f>
        <v>44684.45</v>
      </c>
    </row>
    <row r="2493" spans="1:3" ht="15.75" thickBot="1">
      <c r="A2493" s="3" t="s">
        <v>15</v>
      </c>
      <c r="B2493" s="3"/>
      <c r="C2493" s="13">
        <v>-80961.64</v>
      </c>
    </row>
    <row r="2494" spans="1:3" ht="12.75">
      <c r="A2494" s="2" t="s">
        <v>16</v>
      </c>
      <c r="B2494" s="2"/>
      <c r="C2494">
        <f>D2485+C2493</f>
        <v>-19368.71</v>
      </c>
    </row>
    <row r="2495" spans="1:7" ht="12.75">
      <c r="A2495" s="14"/>
      <c r="B2495" s="14"/>
      <c r="C2495" s="15"/>
      <c r="D2495" s="15"/>
      <c r="E2495" s="15"/>
      <c r="G2495" t="s">
        <v>17</v>
      </c>
    </row>
    <row r="2496" spans="1:7" ht="12.75">
      <c r="A2496" s="2" t="s">
        <v>18</v>
      </c>
      <c r="B2496" s="2"/>
      <c r="F2496" s="16">
        <v>2</v>
      </c>
      <c r="G2496" s="16">
        <f>D2492*F2496/100</f>
        <v>1461.5954000000002</v>
      </c>
    </row>
    <row r="2497" spans="1:7" ht="12.75">
      <c r="A2497" s="17" t="s">
        <v>19</v>
      </c>
      <c r="B2497" s="17"/>
      <c r="C2497">
        <f>B2481</f>
        <v>428.9</v>
      </c>
      <c r="F2497" s="18">
        <v>2.96</v>
      </c>
      <c r="G2497" s="16">
        <f>C2497*F2497*12</f>
        <v>15234.527999999998</v>
      </c>
    </row>
    <row r="2498" spans="1:7" ht="12.75">
      <c r="A2498" s="2" t="s">
        <v>18</v>
      </c>
      <c r="B2498" s="2"/>
      <c r="F2498" s="19"/>
      <c r="G2498" s="16"/>
    </row>
    <row r="2499" spans="1:7" ht="12.75">
      <c r="A2499" s="2" t="s">
        <v>20</v>
      </c>
      <c r="B2499" s="2"/>
      <c r="F2499" s="19"/>
      <c r="G2499" s="16"/>
    </row>
    <row r="2500" spans="1:7" ht="12.75">
      <c r="A2500" s="2" t="s">
        <v>21</v>
      </c>
      <c r="B2500" s="2"/>
      <c r="F2500" s="19"/>
      <c r="G2500" s="16"/>
    </row>
    <row r="2501" spans="1:7" ht="12.75">
      <c r="A2501" s="20" t="s">
        <v>22</v>
      </c>
      <c r="B2501" s="20"/>
      <c r="F2501" s="19"/>
      <c r="G2501" s="16"/>
    </row>
    <row r="2502" spans="1:7" ht="12.75">
      <c r="A2502" s="20" t="s">
        <v>23</v>
      </c>
      <c r="B2502" s="20"/>
      <c r="F2502" s="19"/>
      <c r="G2502" s="16"/>
    </row>
    <row r="2503" spans="1:7" ht="12.75">
      <c r="A2503" s="20" t="s">
        <v>24</v>
      </c>
      <c r="B2503" s="20"/>
      <c r="F2503" s="19"/>
      <c r="G2503" s="16"/>
    </row>
    <row r="2504" spans="1:7" ht="12.75">
      <c r="A2504" s="20" t="s">
        <v>14</v>
      </c>
      <c r="B2504" s="20"/>
      <c r="F2504" s="19"/>
      <c r="G2504" s="16"/>
    </row>
    <row r="2505" spans="1:6" ht="12.75">
      <c r="A2505" s="21" t="s">
        <v>25</v>
      </c>
      <c r="B2505" s="21"/>
      <c r="C2505" s="21"/>
      <c r="D2505" s="22"/>
      <c r="E2505" s="22"/>
      <c r="F2505" s="19"/>
    </row>
    <row r="2506" spans="1:7" ht="12.75">
      <c r="A2506" s="20" t="s">
        <v>26</v>
      </c>
      <c r="B2506" s="20"/>
      <c r="C2506">
        <f>B2481</f>
        <v>428.9</v>
      </c>
      <c r="F2506" s="19">
        <v>0.29</v>
      </c>
      <c r="G2506" s="16">
        <f>C2506*F2506*12</f>
        <v>1492.572</v>
      </c>
    </row>
    <row r="2507" spans="1:7" ht="12.75">
      <c r="A2507" s="20" t="s">
        <v>27</v>
      </c>
      <c r="B2507" s="20"/>
      <c r="C2507">
        <f>B2481</f>
        <v>428.9</v>
      </c>
      <c r="F2507" s="19">
        <v>1.43</v>
      </c>
      <c r="G2507" s="16">
        <f>C2507*F2507*12</f>
        <v>7359.923999999999</v>
      </c>
    </row>
    <row r="2508" spans="1:7" ht="12.75">
      <c r="A2508" s="20" t="s">
        <v>28</v>
      </c>
      <c r="B2508" s="20"/>
      <c r="C2508">
        <f>B2481</f>
        <v>428.9</v>
      </c>
      <c r="F2508" s="19">
        <v>0.42</v>
      </c>
      <c r="G2508" s="16">
        <f>C2508*F2508*12</f>
        <v>2161.656</v>
      </c>
    </row>
    <row r="2509" spans="1:7" ht="12.75">
      <c r="A2509" s="20" t="s">
        <v>29</v>
      </c>
      <c r="B2509" s="20"/>
      <c r="F2509" s="19"/>
      <c r="G2509">
        <v>44396.24</v>
      </c>
    </row>
    <row r="2510" spans="1:7" ht="12.75">
      <c r="A2510" s="20" t="s">
        <v>30</v>
      </c>
      <c r="B2510" s="20"/>
      <c r="C2510">
        <f>B2481</f>
        <v>428.9</v>
      </c>
      <c r="F2510">
        <v>2.54</v>
      </c>
      <c r="G2510" s="16">
        <f>C2510*F2510*12</f>
        <v>13072.872</v>
      </c>
    </row>
    <row r="2511" spans="1:7" ht="12.75">
      <c r="A2511" s="20" t="s">
        <v>23</v>
      </c>
      <c r="B2511" s="20"/>
      <c r="C2511">
        <f>B2481</f>
        <v>428.9</v>
      </c>
      <c r="F2511">
        <v>0.22</v>
      </c>
      <c r="G2511" s="16">
        <f>C2511*F2511*12</f>
        <v>1132.2959999999998</v>
      </c>
    </row>
    <row r="2512" spans="1:7" ht="12.75">
      <c r="A2512" s="20" t="s">
        <v>31</v>
      </c>
      <c r="B2512" s="20"/>
      <c r="G2512">
        <v>0</v>
      </c>
    </row>
    <row r="2513" spans="1:7" ht="12.75">
      <c r="A2513" s="20" t="s">
        <v>32</v>
      </c>
      <c r="B2513" s="20"/>
      <c r="G2513" s="16">
        <f>D2492*1/100</f>
        <v>730.7977000000001</v>
      </c>
    </row>
    <row r="2514" spans="1:7" ht="12.75">
      <c r="A2514" s="20" t="s">
        <v>33</v>
      </c>
      <c r="B2514" s="20"/>
      <c r="G2514" s="16">
        <v>0</v>
      </c>
    </row>
    <row r="2515" spans="1:7" ht="12.75">
      <c r="A2515" s="23"/>
      <c r="B2515" s="23"/>
      <c r="G2515" s="16"/>
    </row>
    <row r="2516" spans="1:7" ht="12.75">
      <c r="A2516" s="20" t="s">
        <v>14</v>
      </c>
      <c r="B2516" s="20"/>
      <c r="G2516" s="16">
        <f>G2506+G2507+G2508+G2509+G2510+G2512+G2513+G2514</f>
        <v>69214.06169999999</v>
      </c>
    </row>
    <row r="2518" spans="2:5" ht="12.75">
      <c r="B2518" s="16" t="s">
        <v>34</v>
      </c>
      <c r="C2518" s="16">
        <f>G2516+G2496+G2497</f>
        <v>85910.1851</v>
      </c>
      <c r="D2518" s="16"/>
      <c r="E2518" s="16"/>
    </row>
    <row r="2519" spans="1:5" ht="12.75">
      <c r="A2519" s="2" t="s">
        <v>35</v>
      </c>
      <c r="B2519" s="2"/>
      <c r="C2519" s="16">
        <f>C2494-C2518</f>
        <v>-105278.8951</v>
      </c>
      <c r="D2519" s="16"/>
      <c r="E2519" s="16"/>
    </row>
    <row r="2520" spans="1:2" ht="12.75">
      <c r="A2520" s="2"/>
      <c r="B2520" s="2"/>
    </row>
    <row r="2522" spans="1:7" ht="12.75">
      <c r="A2522" s="1" t="s">
        <v>0</v>
      </c>
      <c r="B2522" s="2" t="s">
        <v>95</v>
      </c>
      <c r="C2522" s="2"/>
      <c r="D2522" s="1"/>
      <c r="E2522" s="1"/>
      <c r="F2522" s="1"/>
      <c r="G2522" s="1"/>
    </row>
    <row r="2523" spans="1:2" ht="12.75">
      <c r="A2523" t="s">
        <v>2</v>
      </c>
      <c r="B2523">
        <v>223.6</v>
      </c>
    </row>
    <row r="2525" spans="1:2" ht="13.5" thickBot="1">
      <c r="A2525" s="3"/>
      <c r="B2525" s="3"/>
    </row>
    <row r="2526" spans="1:7" ht="93.75" thickBot="1">
      <c r="A2526" s="4"/>
      <c r="B2526" s="5" t="s">
        <v>3</v>
      </c>
      <c r="C2526" s="5" t="s">
        <v>4</v>
      </c>
      <c r="D2526" s="6" t="s">
        <v>5</v>
      </c>
      <c r="E2526" s="7"/>
      <c r="F2526" s="8"/>
      <c r="G2526" s="5" t="s">
        <v>6</v>
      </c>
    </row>
    <row r="2527" spans="1:7" ht="15.75" thickBot="1">
      <c r="A2527" s="9" t="s">
        <v>7</v>
      </c>
      <c r="B2527" s="10">
        <v>1318.47</v>
      </c>
      <c r="C2527" s="10">
        <v>30454.32</v>
      </c>
      <c r="D2527" s="6">
        <v>28177.94</v>
      </c>
      <c r="E2527" s="7"/>
      <c r="F2527" s="8"/>
      <c r="G2527" s="10">
        <f>B2527+C2527-D2527</f>
        <v>3594.850000000002</v>
      </c>
    </row>
    <row r="2528" spans="1:7" ht="15.75" thickBot="1">
      <c r="A2528" s="9" t="s">
        <v>8</v>
      </c>
      <c r="B2528" s="10"/>
      <c r="C2528" s="10"/>
      <c r="D2528" s="6"/>
      <c r="E2528" s="7"/>
      <c r="F2528" s="8"/>
      <c r="G2528" s="10">
        <f>B2528+C2528-D2528</f>
        <v>0</v>
      </c>
    </row>
    <row r="2529" spans="1:7" ht="31.5" thickBot="1">
      <c r="A2529" s="9" t="s">
        <v>9</v>
      </c>
      <c r="B2529" s="10">
        <v>342.16</v>
      </c>
      <c r="C2529" s="10">
        <v>5091.84</v>
      </c>
      <c r="D2529" s="6">
        <v>4849.93</v>
      </c>
      <c r="E2529" s="7"/>
      <c r="F2529" s="8"/>
      <c r="G2529" s="10">
        <f>B2529+C2529-D2529</f>
        <v>584.0699999999997</v>
      </c>
    </row>
    <row r="2530" spans="1:7" ht="15.75" thickBot="1">
      <c r="A2530" s="9" t="s">
        <v>10</v>
      </c>
      <c r="B2530" s="10"/>
      <c r="C2530" s="10"/>
      <c r="D2530" s="6"/>
      <c r="E2530" s="7"/>
      <c r="F2530" s="8"/>
      <c r="G2530" s="10">
        <f>B2530+C2530-D2530</f>
        <v>0</v>
      </c>
    </row>
    <row r="2531" spans="1:7" ht="15.75" thickBot="1">
      <c r="A2531" s="9" t="s">
        <v>11</v>
      </c>
      <c r="B2531" s="10"/>
      <c r="C2531" s="10"/>
      <c r="D2531" s="6"/>
      <c r="E2531" s="7"/>
      <c r="F2531" s="11"/>
      <c r="G2531" s="10">
        <f>B2531+C2531-F2531</f>
        <v>0</v>
      </c>
    </row>
    <row r="2532" spans="1:7" ht="15.75" thickBot="1">
      <c r="A2532" s="9" t="s">
        <v>12</v>
      </c>
      <c r="B2532" s="10">
        <v>0</v>
      </c>
      <c r="C2532" s="10">
        <v>0</v>
      </c>
      <c r="D2532" s="6">
        <v>0</v>
      </c>
      <c r="E2532" s="7"/>
      <c r="F2532" s="8"/>
      <c r="G2532" s="10">
        <f>B2532+C2532-D2532</f>
        <v>0</v>
      </c>
    </row>
    <row r="2533" spans="1:7" ht="15.75" thickBot="1">
      <c r="A2533" s="12" t="s">
        <v>13</v>
      </c>
      <c r="B2533" s="10">
        <v>0</v>
      </c>
      <c r="C2533" s="10">
        <v>0</v>
      </c>
      <c r="D2533" s="6">
        <v>0</v>
      </c>
      <c r="E2533" s="7"/>
      <c r="F2533" s="8"/>
      <c r="G2533" s="10">
        <f>B2533+C2533-D2533</f>
        <v>0</v>
      </c>
    </row>
    <row r="2534" spans="1:7" ht="15.75" thickBot="1">
      <c r="A2534" s="9" t="s">
        <v>14</v>
      </c>
      <c r="B2534" s="10">
        <f>B2527+B2528+B2529+B2530+B2532+B2533+B2531</f>
        <v>1660.63</v>
      </c>
      <c r="C2534" s="10">
        <f>C2527+C2529+C2533</f>
        <v>35546.16</v>
      </c>
      <c r="D2534" s="6">
        <f>D2527+D2529+D2533</f>
        <v>33027.869999999995</v>
      </c>
      <c r="E2534" s="7"/>
      <c r="F2534" s="8"/>
      <c r="G2534" s="10">
        <f>B2534+C2534-D2534</f>
        <v>4178.9200000000055</v>
      </c>
    </row>
    <row r="2535" spans="1:3" ht="15.75" thickBot="1">
      <c r="A2535" s="3" t="s">
        <v>15</v>
      </c>
      <c r="B2535" s="3"/>
      <c r="C2535" s="13">
        <v>-6795.91</v>
      </c>
    </row>
    <row r="2536" spans="1:3" ht="12.75">
      <c r="A2536" s="2" t="s">
        <v>16</v>
      </c>
      <c r="B2536" s="2"/>
      <c r="C2536">
        <f>D2527+C2535</f>
        <v>21382.03</v>
      </c>
    </row>
    <row r="2537" spans="1:7" ht="12.75">
      <c r="A2537" s="14"/>
      <c r="B2537" s="14"/>
      <c r="C2537" s="15"/>
      <c r="D2537" s="15"/>
      <c r="E2537" s="15"/>
      <c r="G2537" t="s">
        <v>17</v>
      </c>
    </row>
    <row r="2538" spans="1:7" ht="12.75">
      <c r="A2538" s="2" t="s">
        <v>18</v>
      </c>
      <c r="B2538" s="2"/>
      <c r="F2538" s="16">
        <v>2</v>
      </c>
      <c r="G2538" s="16">
        <f>D2534*F2538/100</f>
        <v>660.5573999999999</v>
      </c>
    </row>
    <row r="2539" spans="1:7" ht="12.75">
      <c r="A2539" s="17" t="s">
        <v>19</v>
      </c>
      <c r="B2539" s="17"/>
      <c r="C2539">
        <f>B2523</f>
        <v>223.6</v>
      </c>
      <c r="F2539" s="18">
        <v>2.96</v>
      </c>
      <c r="G2539" s="16">
        <f>C2539*F2539*12</f>
        <v>7942.272</v>
      </c>
    </row>
    <row r="2540" spans="1:7" ht="12.75">
      <c r="A2540" s="2" t="s">
        <v>18</v>
      </c>
      <c r="B2540" s="2"/>
      <c r="F2540" s="19"/>
      <c r="G2540" s="16"/>
    </row>
    <row r="2541" spans="1:7" ht="12.75">
      <c r="A2541" s="2" t="s">
        <v>20</v>
      </c>
      <c r="B2541" s="2"/>
      <c r="F2541" s="19"/>
      <c r="G2541" s="16"/>
    </row>
    <row r="2542" spans="1:7" ht="12.75">
      <c r="A2542" s="2" t="s">
        <v>21</v>
      </c>
      <c r="B2542" s="2"/>
      <c r="F2542" s="19"/>
      <c r="G2542" s="16"/>
    </row>
    <row r="2543" spans="1:7" ht="12.75">
      <c r="A2543" s="20" t="s">
        <v>22</v>
      </c>
      <c r="B2543" s="20"/>
      <c r="F2543" s="19"/>
      <c r="G2543" s="16"/>
    </row>
    <row r="2544" spans="1:7" ht="12.75">
      <c r="A2544" s="20" t="s">
        <v>23</v>
      </c>
      <c r="B2544" s="20"/>
      <c r="F2544" s="19"/>
      <c r="G2544" s="16"/>
    </row>
    <row r="2545" spans="1:7" ht="12.75">
      <c r="A2545" s="20" t="s">
        <v>24</v>
      </c>
      <c r="B2545" s="20"/>
      <c r="F2545" s="19"/>
      <c r="G2545" s="16"/>
    </row>
    <row r="2546" spans="1:7" ht="12.75">
      <c r="A2546" s="20" t="s">
        <v>14</v>
      </c>
      <c r="B2546" s="20"/>
      <c r="F2546" s="19"/>
      <c r="G2546" s="16"/>
    </row>
    <row r="2547" spans="1:6" ht="12.75">
      <c r="A2547" s="21" t="s">
        <v>25</v>
      </c>
      <c r="B2547" s="21"/>
      <c r="C2547" s="21"/>
      <c r="D2547" s="22"/>
      <c r="E2547" s="22"/>
      <c r="F2547" s="19"/>
    </row>
    <row r="2548" spans="1:7" ht="12.75">
      <c r="A2548" s="20" t="s">
        <v>26</v>
      </c>
      <c r="B2548" s="20"/>
      <c r="C2548">
        <f>B2523</f>
        <v>223.6</v>
      </c>
      <c r="F2548" s="19">
        <v>0.29</v>
      </c>
      <c r="G2548" s="16">
        <f>C2548*F2548*12</f>
        <v>778.1279999999999</v>
      </c>
    </row>
    <row r="2549" spans="1:7" ht="12.75">
      <c r="A2549" s="20" t="s">
        <v>27</v>
      </c>
      <c r="B2549" s="20"/>
      <c r="C2549">
        <f>B2523</f>
        <v>223.6</v>
      </c>
      <c r="F2549" s="19">
        <v>1.43</v>
      </c>
      <c r="G2549" s="16">
        <f>C2549*F2549*12</f>
        <v>3836.9759999999997</v>
      </c>
    </row>
    <row r="2550" spans="1:7" ht="12.75">
      <c r="A2550" s="20" t="s">
        <v>28</v>
      </c>
      <c r="B2550" s="20"/>
      <c r="C2550">
        <f>B2523</f>
        <v>223.6</v>
      </c>
      <c r="F2550" s="19">
        <v>0.42</v>
      </c>
      <c r="G2550" s="16">
        <f>C2550*F2550*12</f>
        <v>1126.944</v>
      </c>
    </row>
    <row r="2551" spans="1:7" ht="12.75">
      <c r="A2551" s="20" t="s">
        <v>29</v>
      </c>
      <c r="B2551" s="20"/>
      <c r="F2551" s="19"/>
      <c r="G2551">
        <v>2546.88</v>
      </c>
    </row>
    <row r="2552" spans="1:7" ht="12.75">
      <c r="A2552" s="20" t="s">
        <v>30</v>
      </c>
      <c r="B2552" s="20"/>
      <c r="C2552">
        <f>B2523</f>
        <v>223.6</v>
      </c>
      <c r="F2552">
        <v>2.54</v>
      </c>
      <c r="G2552" s="16">
        <f>C2552*F2552*12</f>
        <v>6815.3279999999995</v>
      </c>
    </row>
    <row r="2553" spans="1:7" ht="12.75">
      <c r="A2553" s="20" t="s">
        <v>23</v>
      </c>
      <c r="B2553" s="20"/>
      <c r="C2553">
        <f>B2523</f>
        <v>223.6</v>
      </c>
      <c r="F2553">
        <v>0.22</v>
      </c>
      <c r="G2553" s="16">
        <f>C2553*F2553*12</f>
        <v>590.304</v>
      </c>
    </row>
    <row r="2554" spans="1:7" ht="12.75">
      <c r="A2554" s="20" t="s">
        <v>31</v>
      </c>
      <c r="B2554" s="20"/>
      <c r="G2554">
        <v>4140.52</v>
      </c>
    </row>
    <row r="2555" spans="1:7" ht="12.75">
      <c r="A2555" s="20" t="s">
        <v>32</v>
      </c>
      <c r="B2555" s="20"/>
      <c r="G2555" s="16">
        <f>D2534*1/100</f>
        <v>330.27869999999996</v>
      </c>
    </row>
    <row r="2556" spans="1:7" ht="12.75">
      <c r="A2556" s="20" t="s">
        <v>33</v>
      </c>
      <c r="B2556" s="20"/>
      <c r="G2556" s="16">
        <v>0</v>
      </c>
    </row>
    <row r="2557" spans="1:7" ht="12.75">
      <c r="A2557" s="23"/>
      <c r="B2557" s="23"/>
      <c r="G2557" s="16"/>
    </row>
    <row r="2558" spans="1:7" ht="12.75">
      <c r="A2558" s="20" t="s">
        <v>14</v>
      </c>
      <c r="B2558" s="20"/>
      <c r="G2558" s="16">
        <f>G2548+G2549+G2550+G2551+G2552+G2554+G2555+G2556</f>
        <v>19575.054699999997</v>
      </c>
    </row>
    <row r="2560" spans="2:5" ht="12.75">
      <c r="B2560" s="16" t="s">
        <v>34</v>
      </c>
      <c r="C2560" s="16">
        <f>G2558+G2538+G2539</f>
        <v>28177.8841</v>
      </c>
      <c r="D2560" s="16"/>
      <c r="E2560" s="16"/>
    </row>
    <row r="2561" spans="1:5" ht="12.75">
      <c r="A2561" s="2" t="s">
        <v>35</v>
      </c>
      <c r="B2561" s="2"/>
      <c r="C2561" s="16">
        <f>C2536-C2560</f>
        <v>-6795.8541000000005</v>
      </c>
      <c r="D2561" s="16"/>
      <c r="E2561" s="16"/>
    </row>
    <row r="2562" spans="1:2" ht="12.75">
      <c r="A2562" s="2"/>
      <c r="B2562" s="2"/>
    </row>
    <row r="2564" spans="1:7" ht="12.75">
      <c r="A2564" s="1" t="s">
        <v>0</v>
      </c>
      <c r="B2564" s="2" t="s">
        <v>96</v>
      </c>
      <c r="C2564" s="2"/>
      <c r="D2564" s="1"/>
      <c r="E2564" s="1"/>
      <c r="F2564" s="1"/>
      <c r="G2564" s="1"/>
    </row>
    <row r="2565" spans="1:2" ht="12.75">
      <c r="A2565" t="s">
        <v>2</v>
      </c>
      <c r="B2565">
        <v>2668.7</v>
      </c>
    </row>
    <row r="2567" spans="1:2" ht="13.5" thickBot="1">
      <c r="A2567" s="3"/>
      <c r="B2567" s="3"/>
    </row>
    <row r="2568" spans="1:7" ht="93.75" thickBot="1">
      <c r="A2568" s="4"/>
      <c r="B2568" s="5" t="s">
        <v>3</v>
      </c>
      <c r="C2568" s="5" t="s">
        <v>4</v>
      </c>
      <c r="D2568" s="6" t="s">
        <v>5</v>
      </c>
      <c r="E2568" s="7"/>
      <c r="F2568" s="8"/>
      <c r="G2568" s="5" t="s">
        <v>6</v>
      </c>
    </row>
    <row r="2569" spans="1:7" ht="15.75" thickBot="1">
      <c r="A2569" s="9" t="s">
        <v>7</v>
      </c>
      <c r="B2569" s="10">
        <v>42924.74</v>
      </c>
      <c r="C2569" s="10">
        <v>368376.54</v>
      </c>
      <c r="D2569" s="6">
        <v>362831.55</v>
      </c>
      <c r="E2569" s="7"/>
      <c r="F2569" s="8"/>
      <c r="G2569" s="10">
        <f>B2569+C2569-D2569</f>
        <v>48469.72999999998</v>
      </c>
    </row>
    <row r="2570" spans="1:7" ht="15.75" thickBot="1">
      <c r="A2570" s="9" t="s">
        <v>8</v>
      </c>
      <c r="B2570" s="10"/>
      <c r="C2570" s="10"/>
      <c r="D2570" s="6"/>
      <c r="E2570" s="7"/>
      <c r="F2570" s="8"/>
      <c r="G2570" s="10">
        <f>B2570+C2570-D2570</f>
        <v>0</v>
      </c>
    </row>
    <row r="2571" spans="1:7" ht="31.5" thickBot="1">
      <c r="A2571" s="9" t="s">
        <v>9</v>
      </c>
      <c r="B2571" s="10">
        <v>7086.11</v>
      </c>
      <c r="C2571" s="10">
        <v>59771.85</v>
      </c>
      <c r="D2571" s="6">
        <v>57783.27</v>
      </c>
      <c r="E2571" s="7"/>
      <c r="F2571" s="8"/>
      <c r="G2571" s="10">
        <f>B2571+C2571-D2571</f>
        <v>9074.689999999995</v>
      </c>
    </row>
    <row r="2572" spans="1:7" ht="15.75" thickBot="1">
      <c r="A2572" s="9" t="s">
        <v>10</v>
      </c>
      <c r="B2572" s="10"/>
      <c r="C2572" s="10"/>
      <c r="D2572" s="6"/>
      <c r="E2572" s="7"/>
      <c r="F2572" s="8"/>
      <c r="G2572" s="10">
        <f>B2572+C2572-D2572</f>
        <v>0</v>
      </c>
    </row>
    <row r="2573" spans="1:7" ht="15.75" thickBot="1">
      <c r="A2573" s="9" t="s">
        <v>11</v>
      </c>
      <c r="B2573" s="10"/>
      <c r="C2573" s="10"/>
      <c r="D2573" s="6"/>
      <c r="E2573" s="7"/>
      <c r="F2573" s="11"/>
      <c r="G2573" s="10">
        <f>B2573+C2573-F2573</f>
        <v>0</v>
      </c>
    </row>
    <row r="2574" spans="1:7" ht="15.75" thickBot="1">
      <c r="A2574" s="9" t="s">
        <v>12</v>
      </c>
      <c r="B2574" s="10">
        <v>0</v>
      </c>
      <c r="C2574" s="10">
        <v>0</v>
      </c>
      <c r="D2574" s="6">
        <v>0</v>
      </c>
      <c r="E2574" s="7"/>
      <c r="F2574" s="8"/>
      <c r="G2574" s="10">
        <f>B2574+C2574-D2574</f>
        <v>0</v>
      </c>
    </row>
    <row r="2575" spans="1:7" ht="15.75" thickBot="1">
      <c r="A2575" s="12" t="s">
        <v>13</v>
      </c>
      <c r="B2575" s="10">
        <v>395.14</v>
      </c>
      <c r="C2575" s="10">
        <v>1761.48</v>
      </c>
      <c r="D2575" s="6">
        <v>2011.75</v>
      </c>
      <c r="E2575" s="7"/>
      <c r="F2575" s="8"/>
      <c r="G2575" s="10">
        <f>B2575+C2575-D2575</f>
        <v>144.8699999999999</v>
      </c>
    </row>
    <row r="2576" spans="1:7" ht="15.75" thickBot="1">
      <c r="A2576" s="9" t="s">
        <v>14</v>
      </c>
      <c r="B2576" s="10">
        <f>B2569+B2570+B2571+B2572+B2574+B2575+B2573</f>
        <v>50405.99</v>
      </c>
      <c r="C2576" s="10">
        <f>C2569+C2571+C2575</f>
        <v>429909.86999999994</v>
      </c>
      <c r="D2576" s="6">
        <f>D2569+D2571+D2575</f>
        <v>422626.57</v>
      </c>
      <c r="E2576" s="7"/>
      <c r="F2576" s="8"/>
      <c r="G2576" s="10">
        <f>B2576+C2576-D2576</f>
        <v>57689.28999999992</v>
      </c>
    </row>
    <row r="2577" spans="1:3" ht="15.75" thickBot="1">
      <c r="A2577" s="3" t="s">
        <v>15</v>
      </c>
      <c r="B2577" s="3"/>
      <c r="C2577" s="13">
        <v>-68890.78</v>
      </c>
    </row>
    <row r="2578" spans="1:3" ht="12.75">
      <c r="A2578" s="2" t="s">
        <v>16</v>
      </c>
      <c r="B2578" s="2"/>
      <c r="C2578">
        <f>D2569+C2577</f>
        <v>293940.77</v>
      </c>
    </row>
    <row r="2579" spans="1:7" ht="12.75">
      <c r="A2579" s="14"/>
      <c r="B2579" s="14"/>
      <c r="C2579" s="15"/>
      <c r="D2579" s="15"/>
      <c r="E2579" s="15"/>
      <c r="G2579" t="s">
        <v>17</v>
      </c>
    </row>
    <row r="2580" spans="1:7" ht="12.75">
      <c r="A2580" s="2" t="s">
        <v>18</v>
      </c>
      <c r="B2580" s="2"/>
      <c r="F2580" s="16">
        <v>2</v>
      </c>
      <c r="G2580" s="16">
        <f>D2576*F2580/100</f>
        <v>8452.5314</v>
      </c>
    </row>
    <row r="2581" spans="1:7" ht="12.75">
      <c r="A2581" s="17" t="s">
        <v>19</v>
      </c>
      <c r="B2581" s="17"/>
      <c r="C2581">
        <f>B2565</f>
        <v>2668.7</v>
      </c>
      <c r="F2581" s="18">
        <v>2.96</v>
      </c>
      <c r="G2581" s="16">
        <f>C2581*F2581*12</f>
        <v>94792.22399999999</v>
      </c>
    </row>
    <row r="2582" spans="1:7" ht="12.75">
      <c r="A2582" s="2" t="s">
        <v>18</v>
      </c>
      <c r="B2582" s="2"/>
      <c r="F2582" s="19"/>
      <c r="G2582" s="16"/>
    </row>
    <row r="2583" spans="1:7" ht="12.75">
      <c r="A2583" s="2" t="s">
        <v>20</v>
      </c>
      <c r="B2583" s="2"/>
      <c r="F2583" s="19"/>
      <c r="G2583" s="16"/>
    </row>
    <row r="2584" spans="1:7" ht="12.75">
      <c r="A2584" s="2" t="s">
        <v>21</v>
      </c>
      <c r="B2584" s="2"/>
      <c r="F2584" s="19"/>
      <c r="G2584" s="16"/>
    </row>
    <row r="2585" spans="1:7" ht="12.75">
      <c r="A2585" s="20" t="s">
        <v>22</v>
      </c>
      <c r="B2585" s="20"/>
      <c r="F2585" s="19"/>
      <c r="G2585" s="16"/>
    </row>
    <row r="2586" spans="1:7" ht="12.75">
      <c r="A2586" s="20" t="s">
        <v>23</v>
      </c>
      <c r="B2586" s="20"/>
      <c r="F2586" s="19"/>
      <c r="G2586" s="16"/>
    </row>
    <row r="2587" spans="1:7" ht="12.75">
      <c r="A2587" s="20" t="s">
        <v>24</v>
      </c>
      <c r="B2587" s="20"/>
      <c r="F2587" s="19"/>
      <c r="G2587" s="16"/>
    </row>
    <row r="2588" spans="1:7" ht="12.75">
      <c r="A2588" s="20" t="s">
        <v>14</v>
      </c>
      <c r="B2588" s="20"/>
      <c r="F2588" s="19"/>
      <c r="G2588" s="16"/>
    </row>
    <row r="2589" spans="1:6" ht="12.75">
      <c r="A2589" s="21" t="s">
        <v>25</v>
      </c>
      <c r="B2589" s="21"/>
      <c r="C2589" s="21"/>
      <c r="D2589" s="22"/>
      <c r="E2589" s="22"/>
      <c r="F2589" s="19"/>
    </row>
    <row r="2590" spans="1:7" ht="12.75">
      <c r="A2590" s="20" t="s">
        <v>26</v>
      </c>
      <c r="B2590" s="20"/>
      <c r="C2590">
        <f>B2565</f>
        <v>2668.7</v>
      </c>
      <c r="F2590" s="19">
        <v>0.29</v>
      </c>
      <c r="G2590" s="16">
        <f>C2590*F2590*12</f>
        <v>9287.076</v>
      </c>
    </row>
    <row r="2591" spans="1:7" ht="12.75">
      <c r="A2591" s="20" t="s">
        <v>27</v>
      </c>
      <c r="B2591" s="20"/>
      <c r="C2591">
        <f>B2565</f>
        <v>2668.7</v>
      </c>
      <c r="F2591" s="19">
        <v>1.43</v>
      </c>
      <c r="G2591" s="16">
        <f>C2591*F2591*12</f>
        <v>45794.89199999999</v>
      </c>
    </row>
    <row r="2592" spans="1:7" ht="12.75">
      <c r="A2592" s="20" t="s">
        <v>28</v>
      </c>
      <c r="B2592" s="20"/>
      <c r="C2592">
        <f>B2565</f>
        <v>2668.7</v>
      </c>
      <c r="F2592" s="19">
        <v>0.42</v>
      </c>
      <c r="G2592" s="16">
        <f>C2592*F2592*12</f>
        <v>13450.247999999998</v>
      </c>
    </row>
    <row r="2593" spans="1:7" ht="12.75">
      <c r="A2593" s="20" t="s">
        <v>29</v>
      </c>
      <c r="B2593" s="20"/>
      <c r="F2593" s="19"/>
      <c r="G2593">
        <v>25024.8</v>
      </c>
    </row>
    <row r="2594" spans="1:7" ht="12.75">
      <c r="A2594" s="20" t="s">
        <v>30</v>
      </c>
      <c r="B2594" s="20"/>
      <c r="C2594">
        <f>B2565</f>
        <v>2668.7</v>
      </c>
      <c r="F2594">
        <v>2.8</v>
      </c>
      <c r="G2594" s="16">
        <v>91731.29</v>
      </c>
    </row>
    <row r="2595" spans="1:7" ht="12.75">
      <c r="A2595" s="20" t="s">
        <v>23</v>
      </c>
      <c r="B2595" s="20"/>
      <c r="C2595">
        <f>B2565</f>
        <v>2668.7</v>
      </c>
      <c r="F2595">
        <v>0.22</v>
      </c>
      <c r="G2595" s="16">
        <f>C2595*F2595*12</f>
        <v>7045.367999999999</v>
      </c>
    </row>
    <row r="2596" spans="1:7" ht="12.75">
      <c r="A2596" s="20" t="s">
        <v>31</v>
      </c>
      <c r="B2596" s="20"/>
      <c r="G2596">
        <v>1181.44</v>
      </c>
    </row>
    <row r="2597" spans="1:7" ht="12.75">
      <c r="A2597" s="20" t="s">
        <v>32</v>
      </c>
      <c r="B2597" s="20"/>
      <c r="G2597" s="16">
        <f>D2576*1/100</f>
        <v>4226.2657</v>
      </c>
    </row>
    <row r="2598" spans="1:7" ht="12.75">
      <c r="A2598" s="20" t="s">
        <v>33</v>
      </c>
      <c r="B2598" s="20"/>
      <c r="G2598" s="16">
        <v>0</v>
      </c>
    </row>
    <row r="2599" spans="1:7" ht="12.75">
      <c r="A2599" s="23"/>
      <c r="B2599" s="23"/>
      <c r="G2599" s="16"/>
    </row>
    <row r="2600" spans="1:7" ht="12.75">
      <c r="A2600" s="20" t="s">
        <v>14</v>
      </c>
      <c r="B2600" s="20"/>
      <c r="G2600" s="16">
        <f>G2590+G2591+G2592+G2593+G2594+G2596+G2597+G2598</f>
        <v>190696.01169999997</v>
      </c>
    </row>
    <row r="2602" spans="2:5" ht="12.75">
      <c r="B2602" s="16" t="s">
        <v>34</v>
      </c>
      <c r="C2602" s="16">
        <f>G2600+G2580+G2581</f>
        <v>293940.76709999994</v>
      </c>
      <c r="D2602" s="16"/>
      <c r="E2602" s="16"/>
    </row>
    <row r="2603" spans="1:5" ht="12.75">
      <c r="A2603" s="2" t="s">
        <v>35</v>
      </c>
      <c r="B2603" s="2"/>
      <c r="C2603" s="16">
        <f>C2578-C2602</f>
        <v>0.002900000079534948</v>
      </c>
      <c r="D2603" s="16"/>
      <c r="E2603" s="16"/>
    </row>
    <row r="2604" spans="1:2" ht="12.75">
      <c r="A2604" s="2"/>
      <c r="B2604" s="2"/>
    </row>
    <row r="2606" spans="1:7" ht="12.75">
      <c r="A2606" s="1" t="s">
        <v>0</v>
      </c>
      <c r="B2606" s="2" t="s">
        <v>97</v>
      </c>
      <c r="C2606" s="2"/>
      <c r="D2606" s="1"/>
      <c r="E2606" s="1"/>
      <c r="F2606" s="1"/>
      <c r="G2606" s="1"/>
    </row>
    <row r="2607" spans="1:2" ht="12.75">
      <c r="A2607" t="s">
        <v>2</v>
      </c>
      <c r="B2607">
        <v>10859.3</v>
      </c>
    </row>
    <row r="2609" spans="1:2" ht="13.5" thickBot="1">
      <c r="A2609" s="3"/>
      <c r="B2609" s="3"/>
    </row>
    <row r="2610" spans="1:7" ht="93.75" thickBot="1">
      <c r="A2610" s="4"/>
      <c r="B2610" s="5" t="s">
        <v>3</v>
      </c>
      <c r="C2610" s="5" t="s">
        <v>4</v>
      </c>
      <c r="D2610" s="6" t="s">
        <v>5</v>
      </c>
      <c r="E2610" s="7"/>
      <c r="F2610" s="8"/>
      <c r="G2610" s="5" t="s">
        <v>6</v>
      </c>
    </row>
    <row r="2611" spans="1:7" ht="15.75" thickBot="1">
      <c r="A2611" s="9" t="s">
        <v>7</v>
      </c>
      <c r="B2611" s="10">
        <v>147819.22</v>
      </c>
      <c r="C2611" s="10">
        <v>1491498.85</v>
      </c>
      <c r="D2611" s="6">
        <v>1420398.85</v>
      </c>
      <c r="E2611" s="7"/>
      <c r="F2611" s="8"/>
      <c r="G2611" s="10">
        <f>B2611+C2611-D2611</f>
        <v>218919.21999999997</v>
      </c>
    </row>
    <row r="2612" spans="1:7" ht="15.75" thickBot="1">
      <c r="A2612" s="9" t="s">
        <v>8</v>
      </c>
      <c r="B2612" s="10"/>
      <c r="C2612" s="10"/>
      <c r="D2612" s="6"/>
      <c r="E2612" s="7"/>
      <c r="F2612" s="8"/>
      <c r="G2612" s="10">
        <f>B2612+C2612-D2612</f>
        <v>0</v>
      </c>
    </row>
    <row r="2613" spans="1:7" ht="31.5" thickBot="1">
      <c r="A2613" s="9" t="s">
        <v>9</v>
      </c>
      <c r="B2613" s="10">
        <v>47369.22</v>
      </c>
      <c r="C2613" s="10">
        <v>304129.93</v>
      </c>
      <c r="D2613" s="6">
        <v>278543.07</v>
      </c>
      <c r="E2613" s="7"/>
      <c r="F2613" s="8"/>
      <c r="G2613" s="10">
        <f>B2613+C2613-D2613</f>
        <v>72956.08000000002</v>
      </c>
    </row>
    <row r="2614" spans="1:7" ht="15.75" thickBot="1">
      <c r="A2614" s="9" t="s">
        <v>10</v>
      </c>
      <c r="B2614" s="10"/>
      <c r="C2614" s="10"/>
      <c r="D2614" s="6"/>
      <c r="E2614" s="7"/>
      <c r="F2614" s="8"/>
      <c r="G2614" s="10">
        <f>B2614+C2614-D2614</f>
        <v>0</v>
      </c>
    </row>
    <row r="2615" spans="1:7" ht="15.75" thickBot="1">
      <c r="A2615" s="9" t="s">
        <v>11</v>
      </c>
      <c r="B2615" s="10"/>
      <c r="C2615" s="10"/>
      <c r="D2615" s="6"/>
      <c r="E2615" s="7"/>
      <c r="F2615" s="11"/>
      <c r="G2615" s="10">
        <f>B2615+C2615-F2615</f>
        <v>0</v>
      </c>
    </row>
    <row r="2616" spans="1:7" ht="15.75" thickBot="1">
      <c r="A2616" s="9" t="s">
        <v>12</v>
      </c>
      <c r="B2616" s="10">
        <v>0</v>
      </c>
      <c r="C2616" s="10">
        <v>0</v>
      </c>
      <c r="D2616" s="6">
        <v>0</v>
      </c>
      <c r="E2616" s="7"/>
      <c r="F2616" s="8"/>
      <c r="G2616" s="10">
        <f>B2616+C2616-D2616</f>
        <v>0</v>
      </c>
    </row>
    <row r="2617" spans="1:7" ht="15.75" thickBot="1">
      <c r="A2617" s="12" t="s">
        <v>13</v>
      </c>
      <c r="B2617" s="10">
        <v>828.84</v>
      </c>
      <c r="C2617" s="10">
        <v>5873</v>
      </c>
      <c r="D2617" s="6">
        <v>6038.91</v>
      </c>
      <c r="E2617" s="7"/>
      <c r="F2617" s="8"/>
      <c r="G2617" s="10">
        <f>B2617+C2617-D2617</f>
        <v>662.9300000000003</v>
      </c>
    </row>
    <row r="2618" spans="1:7" ht="15.75" thickBot="1">
      <c r="A2618" s="9" t="s">
        <v>14</v>
      </c>
      <c r="B2618" s="10">
        <f>B2611+B2612+B2613+B2614+B2616+B2617+B2615</f>
        <v>196017.28</v>
      </c>
      <c r="C2618" s="10">
        <f>C2611+C2613+C2617</f>
        <v>1801501.78</v>
      </c>
      <c r="D2618" s="6">
        <f>D2611+D2613+D2617</f>
        <v>1704980.83</v>
      </c>
      <c r="E2618" s="7"/>
      <c r="F2618" s="8"/>
      <c r="G2618" s="10">
        <f>B2618+C2618-D2618</f>
        <v>292538.23</v>
      </c>
    </row>
    <row r="2619" spans="1:3" ht="15.75" thickBot="1">
      <c r="A2619" s="3" t="s">
        <v>15</v>
      </c>
      <c r="B2619" s="3"/>
      <c r="C2619" s="13">
        <v>-249752.45</v>
      </c>
    </row>
    <row r="2620" spans="1:3" ht="12.75">
      <c r="A2620" s="2" t="s">
        <v>16</v>
      </c>
      <c r="B2620" s="2"/>
      <c r="C2620">
        <f>D2611+C2619</f>
        <v>1170646.4000000001</v>
      </c>
    </row>
    <row r="2621" spans="1:7" ht="12.75">
      <c r="A2621" s="14"/>
      <c r="B2621" s="14"/>
      <c r="C2621" s="15"/>
      <c r="D2621" s="15"/>
      <c r="E2621" s="15"/>
      <c r="G2621" t="s">
        <v>17</v>
      </c>
    </row>
    <row r="2622" spans="1:7" ht="12.75">
      <c r="A2622" s="2" t="s">
        <v>18</v>
      </c>
      <c r="B2622" s="2"/>
      <c r="F2622" s="16">
        <v>2</v>
      </c>
      <c r="G2622" s="16">
        <f>D2618*F2622/100</f>
        <v>34099.6166</v>
      </c>
    </row>
    <row r="2623" spans="1:7" ht="12.75">
      <c r="A2623" s="17" t="s">
        <v>19</v>
      </c>
      <c r="B2623" s="17"/>
      <c r="C2623">
        <f>B2607</f>
        <v>10859.3</v>
      </c>
      <c r="F2623" s="18">
        <v>2.96</v>
      </c>
      <c r="G2623" s="16">
        <f>C2623*F2623*12</f>
        <v>385722.336</v>
      </c>
    </row>
    <row r="2624" spans="1:7" ht="12.75">
      <c r="A2624" s="2" t="s">
        <v>18</v>
      </c>
      <c r="B2624" s="2"/>
      <c r="F2624" s="19"/>
      <c r="G2624" s="16"/>
    </row>
    <row r="2625" spans="1:7" ht="12.75">
      <c r="A2625" s="2" t="s">
        <v>20</v>
      </c>
      <c r="B2625" s="2"/>
      <c r="F2625" s="19"/>
      <c r="G2625" s="16"/>
    </row>
    <row r="2626" spans="1:7" ht="12.75">
      <c r="A2626" s="2" t="s">
        <v>21</v>
      </c>
      <c r="B2626" s="2"/>
      <c r="F2626" s="19"/>
      <c r="G2626" s="16"/>
    </row>
    <row r="2627" spans="1:7" ht="12.75">
      <c r="A2627" s="20" t="s">
        <v>22</v>
      </c>
      <c r="B2627" s="20"/>
      <c r="F2627" s="19"/>
      <c r="G2627" s="16"/>
    </row>
    <row r="2628" spans="1:7" ht="12.75">
      <c r="A2628" s="20" t="s">
        <v>23</v>
      </c>
      <c r="B2628" s="20"/>
      <c r="F2628" s="19"/>
      <c r="G2628" s="16"/>
    </row>
    <row r="2629" spans="1:7" ht="12.75">
      <c r="A2629" s="20" t="s">
        <v>24</v>
      </c>
      <c r="B2629" s="20"/>
      <c r="F2629" s="19"/>
      <c r="G2629" s="16"/>
    </row>
    <row r="2630" spans="1:7" ht="12.75">
      <c r="A2630" s="20" t="s">
        <v>14</v>
      </c>
      <c r="B2630" s="20"/>
      <c r="F2630" s="19"/>
      <c r="G2630" s="16"/>
    </row>
    <row r="2631" spans="1:6" ht="12.75">
      <c r="A2631" s="21" t="s">
        <v>25</v>
      </c>
      <c r="B2631" s="21"/>
      <c r="C2631" s="21"/>
      <c r="D2631" s="22"/>
      <c r="E2631" s="22"/>
      <c r="F2631" s="19"/>
    </row>
    <row r="2632" spans="1:7" ht="12.75">
      <c r="A2632" s="20" t="s">
        <v>26</v>
      </c>
      <c r="B2632" s="20"/>
      <c r="C2632">
        <f>B2607</f>
        <v>10859.3</v>
      </c>
      <c r="F2632" s="19">
        <v>0.29</v>
      </c>
      <c r="G2632" s="16">
        <f>C2632*F2632*12</f>
        <v>37790.363999999994</v>
      </c>
    </row>
    <row r="2633" spans="1:7" ht="12.75">
      <c r="A2633" s="20" t="s">
        <v>27</v>
      </c>
      <c r="B2633" s="20"/>
      <c r="C2633">
        <f>B2607</f>
        <v>10859.3</v>
      </c>
      <c r="F2633" s="19">
        <v>1.43</v>
      </c>
      <c r="G2633" s="16">
        <f>C2633*F2633*12</f>
        <v>186345.588</v>
      </c>
    </row>
    <row r="2634" spans="1:7" ht="12.75">
      <c r="A2634" s="20" t="s">
        <v>28</v>
      </c>
      <c r="B2634" s="20"/>
      <c r="C2634">
        <f>B2607</f>
        <v>10859.3</v>
      </c>
      <c r="F2634" s="19">
        <v>0.42</v>
      </c>
      <c r="G2634" s="16">
        <f>C2634*F2634*12</f>
        <v>54730.872</v>
      </c>
    </row>
    <row r="2635" spans="1:7" ht="12.75">
      <c r="A2635" s="20" t="s">
        <v>29</v>
      </c>
      <c r="B2635" s="20"/>
      <c r="F2635" s="19"/>
      <c r="G2635">
        <v>416427.28</v>
      </c>
    </row>
    <row r="2636" spans="1:7" ht="12.75">
      <c r="A2636" s="20" t="s">
        <v>30</v>
      </c>
      <c r="B2636" s="20"/>
      <c r="C2636">
        <f>B2607</f>
        <v>10859.3</v>
      </c>
      <c r="F2636">
        <v>2.54</v>
      </c>
      <c r="G2636" s="16">
        <f>C2636*F2636*12</f>
        <v>330991.464</v>
      </c>
    </row>
    <row r="2637" spans="1:7" ht="12.75">
      <c r="A2637" s="20" t="s">
        <v>23</v>
      </c>
      <c r="B2637" s="20"/>
      <c r="C2637">
        <f>B2607</f>
        <v>10859.3</v>
      </c>
      <c r="F2637">
        <v>0.22</v>
      </c>
      <c r="G2637" s="16">
        <f>C2637*F2637*12</f>
        <v>28668.551999999996</v>
      </c>
    </row>
    <row r="2638" spans="1:7" ht="12.75">
      <c r="A2638" s="20" t="s">
        <v>31</v>
      </c>
      <c r="B2638" s="20"/>
      <c r="G2638">
        <v>433467.96</v>
      </c>
    </row>
    <row r="2639" spans="1:7" ht="12.75">
      <c r="A2639" s="20" t="s">
        <v>32</v>
      </c>
      <c r="B2639" s="20"/>
      <c r="G2639" s="16">
        <f>D2618*1/100</f>
        <v>17049.8083</v>
      </c>
    </row>
    <row r="2640" spans="1:7" ht="12.75">
      <c r="A2640" s="20" t="s">
        <v>33</v>
      </c>
      <c r="B2640" s="20"/>
      <c r="G2640" s="16">
        <v>0</v>
      </c>
    </row>
    <row r="2641" spans="1:7" ht="12.75">
      <c r="A2641" s="23"/>
      <c r="B2641" s="23"/>
      <c r="G2641" s="16"/>
    </row>
    <row r="2642" spans="1:7" ht="12.75">
      <c r="A2642" s="20" t="s">
        <v>14</v>
      </c>
      <c r="B2642" s="20"/>
      <c r="G2642" s="16">
        <f>G2632+G2633+G2634+G2635+G2636+G2638+G2639+G2640</f>
        <v>1476803.3362999998</v>
      </c>
    </row>
    <row r="2644" spans="2:5" ht="12.75">
      <c r="B2644" s="16" t="s">
        <v>34</v>
      </c>
      <c r="C2644" s="16">
        <f>G2642+G2622+G2623</f>
        <v>1896625.2889</v>
      </c>
      <c r="D2644" s="16"/>
      <c r="E2644" s="16"/>
    </row>
    <row r="2645" spans="1:5" ht="12.75">
      <c r="A2645" s="2" t="s">
        <v>35</v>
      </c>
      <c r="B2645" s="2"/>
      <c r="C2645" s="16">
        <f>C2620-C2644</f>
        <v>-725978.8888999999</v>
      </c>
      <c r="D2645" s="16"/>
      <c r="E2645" s="16"/>
    </row>
    <row r="2646" spans="1:2" ht="12.75">
      <c r="A2646" s="2"/>
      <c r="B2646" s="2"/>
    </row>
    <row r="2648" spans="1:7" ht="12.75">
      <c r="A2648" s="1" t="s">
        <v>0</v>
      </c>
      <c r="B2648" s="2" t="s">
        <v>98</v>
      </c>
      <c r="C2648" s="2"/>
      <c r="D2648" s="1"/>
      <c r="E2648" s="1"/>
      <c r="F2648" s="1"/>
      <c r="G2648" s="1"/>
    </row>
    <row r="2649" spans="1:2" ht="12.75">
      <c r="A2649" t="s">
        <v>2</v>
      </c>
      <c r="B2649">
        <v>2589.9</v>
      </c>
    </row>
    <row r="2651" spans="1:2" ht="13.5" thickBot="1">
      <c r="A2651" s="3"/>
      <c r="B2651" s="3"/>
    </row>
    <row r="2652" spans="1:7" ht="93.75" thickBot="1">
      <c r="A2652" s="4"/>
      <c r="B2652" s="5" t="s">
        <v>3</v>
      </c>
      <c r="C2652" s="5" t="s">
        <v>4</v>
      </c>
      <c r="D2652" s="6" t="s">
        <v>5</v>
      </c>
      <c r="E2652" s="7"/>
      <c r="F2652" s="8"/>
      <c r="G2652" s="5" t="s">
        <v>6</v>
      </c>
    </row>
    <row r="2653" spans="1:7" ht="15.75" thickBot="1">
      <c r="A2653" s="9" t="s">
        <v>7</v>
      </c>
      <c r="B2653" s="10">
        <v>88092.22</v>
      </c>
      <c r="C2653" s="10">
        <v>356706.2</v>
      </c>
      <c r="D2653" s="6">
        <v>351667.02</v>
      </c>
      <c r="E2653" s="7"/>
      <c r="F2653" s="8"/>
      <c r="G2653" s="10">
        <f>B2653+C2653-D2653</f>
        <v>93131.40000000002</v>
      </c>
    </row>
    <row r="2654" spans="1:7" ht="15.75" thickBot="1">
      <c r="A2654" s="9" t="s">
        <v>8</v>
      </c>
      <c r="B2654" s="10"/>
      <c r="C2654" s="10"/>
      <c r="D2654" s="6"/>
      <c r="E2654" s="7"/>
      <c r="F2654" s="8"/>
      <c r="G2654" s="10">
        <f>B2654+C2654-D2654</f>
        <v>0</v>
      </c>
    </row>
    <row r="2655" spans="1:7" ht="31.5" thickBot="1">
      <c r="A2655" s="9" t="s">
        <v>9</v>
      </c>
      <c r="B2655" s="10">
        <v>13441.67</v>
      </c>
      <c r="C2655" s="10">
        <v>68354.23</v>
      </c>
      <c r="D2655" s="6">
        <v>66349.41</v>
      </c>
      <c r="E2655" s="7"/>
      <c r="F2655" s="8"/>
      <c r="G2655" s="10">
        <f>B2655+C2655-D2655</f>
        <v>15446.48999999999</v>
      </c>
    </row>
    <row r="2656" spans="1:7" ht="15.75" thickBot="1">
      <c r="A2656" s="9" t="s">
        <v>10</v>
      </c>
      <c r="B2656" s="10"/>
      <c r="C2656" s="10"/>
      <c r="D2656" s="6"/>
      <c r="E2656" s="7"/>
      <c r="F2656" s="8"/>
      <c r="G2656" s="10">
        <f>B2656+C2656-D2656</f>
        <v>0</v>
      </c>
    </row>
    <row r="2657" spans="1:7" ht="15.75" thickBot="1">
      <c r="A2657" s="9" t="s">
        <v>11</v>
      </c>
      <c r="B2657" s="10"/>
      <c r="C2657" s="10"/>
      <c r="D2657" s="6"/>
      <c r="E2657" s="7"/>
      <c r="F2657" s="11"/>
      <c r="G2657" s="10">
        <f>B2657+C2657-F2657</f>
        <v>0</v>
      </c>
    </row>
    <row r="2658" spans="1:7" ht="15.75" thickBot="1">
      <c r="A2658" s="9" t="s">
        <v>12</v>
      </c>
      <c r="B2658" s="10">
        <v>0</v>
      </c>
      <c r="C2658" s="10">
        <v>0</v>
      </c>
      <c r="D2658" s="6">
        <v>0</v>
      </c>
      <c r="E2658" s="7"/>
      <c r="F2658" s="8"/>
      <c r="G2658" s="10">
        <f>B2658+C2658-D2658</f>
        <v>0</v>
      </c>
    </row>
    <row r="2659" spans="1:7" ht="15.75" thickBot="1">
      <c r="A2659" s="12" t="s">
        <v>13</v>
      </c>
      <c r="B2659" s="10">
        <v>434.31</v>
      </c>
      <c r="C2659" s="10">
        <v>1604.82</v>
      </c>
      <c r="D2659" s="6">
        <v>1770.27</v>
      </c>
      <c r="E2659" s="7"/>
      <c r="F2659" s="8"/>
      <c r="G2659" s="10">
        <f>B2659+C2659-D2659</f>
        <v>268.8599999999999</v>
      </c>
    </row>
    <row r="2660" spans="1:7" ht="15.75" thickBot="1">
      <c r="A2660" s="9" t="s">
        <v>14</v>
      </c>
      <c r="B2660" s="10">
        <f>B2653+B2654+B2655+B2656+B2658+B2659+B2657</f>
        <v>101968.2</v>
      </c>
      <c r="C2660" s="10">
        <f>C2653+C2655+C2659</f>
        <v>426665.25</v>
      </c>
      <c r="D2660" s="6">
        <f>D2653+D2655+D2659</f>
        <v>419786.70000000007</v>
      </c>
      <c r="E2660" s="7"/>
      <c r="F2660" s="8"/>
      <c r="G2660" s="10">
        <f>B2660+C2660-D2660</f>
        <v>108846.74999999988</v>
      </c>
    </row>
    <row r="2661" spans="1:3" ht="15.75" thickBot="1">
      <c r="A2661" s="3" t="s">
        <v>15</v>
      </c>
      <c r="B2661" s="3"/>
      <c r="C2661" s="13">
        <v>-80060.26</v>
      </c>
    </row>
    <row r="2662" spans="1:3" ht="12.75">
      <c r="A2662" s="2" t="s">
        <v>16</v>
      </c>
      <c r="B2662" s="2"/>
      <c r="C2662">
        <f>D2653+C2661</f>
        <v>271606.76</v>
      </c>
    </row>
    <row r="2663" spans="1:7" ht="12.75">
      <c r="A2663" s="14"/>
      <c r="B2663" s="14"/>
      <c r="C2663" s="15"/>
      <c r="D2663" s="15"/>
      <c r="E2663" s="15"/>
      <c r="G2663" t="s">
        <v>17</v>
      </c>
    </row>
    <row r="2664" spans="1:7" ht="12.75">
      <c r="A2664" s="2" t="s">
        <v>18</v>
      </c>
      <c r="B2664" s="2"/>
      <c r="F2664" s="16">
        <v>2</v>
      </c>
      <c r="G2664" s="16">
        <f>D2660*F2664/100</f>
        <v>8395.734000000002</v>
      </c>
    </row>
    <row r="2665" spans="1:7" ht="12.75">
      <c r="A2665" s="17" t="s">
        <v>19</v>
      </c>
      <c r="B2665" s="17"/>
      <c r="C2665">
        <f>B2649</f>
        <v>2589.9</v>
      </c>
      <c r="F2665" s="18">
        <v>2.96</v>
      </c>
      <c r="G2665" s="16">
        <f>C2665*F2665*12</f>
        <v>91993.248</v>
      </c>
    </row>
    <row r="2666" spans="1:7" ht="12.75">
      <c r="A2666" s="2" t="s">
        <v>18</v>
      </c>
      <c r="B2666" s="2"/>
      <c r="F2666" s="19"/>
      <c r="G2666" s="16"/>
    </row>
    <row r="2667" spans="1:7" ht="12.75">
      <c r="A2667" s="2" t="s">
        <v>20</v>
      </c>
      <c r="B2667" s="2"/>
      <c r="F2667" s="19"/>
      <c r="G2667" s="16"/>
    </row>
    <row r="2668" spans="1:7" ht="12.75">
      <c r="A2668" s="2" t="s">
        <v>21</v>
      </c>
      <c r="B2668" s="2"/>
      <c r="F2668" s="19"/>
      <c r="G2668" s="16"/>
    </row>
    <row r="2669" spans="1:7" ht="12.75">
      <c r="A2669" s="20" t="s">
        <v>22</v>
      </c>
      <c r="B2669" s="20"/>
      <c r="F2669" s="19"/>
      <c r="G2669" s="16"/>
    </row>
    <row r="2670" spans="1:7" ht="12.75">
      <c r="A2670" s="20" t="s">
        <v>23</v>
      </c>
      <c r="B2670" s="20"/>
      <c r="F2670" s="19"/>
      <c r="G2670" s="16"/>
    </row>
    <row r="2671" spans="1:7" ht="12.75">
      <c r="A2671" s="20" t="s">
        <v>24</v>
      </c>
      <c r="B2671" s="20"/>
      <c r="F2671" s="19"/>
      <c r="G2671" s="16"/>
    </row>
    <row r="2672" spans="1:7" ht="12.75">
      <c r="A2672" s="20" t="s">
        <v>14</v>
      </c>
      <c r="B2672" s="20"/>
      <c r="F2672" s="19"/>
      <c r="G2672" s="16"/>
    </row>
    <row r="2673" spans="1:6" ht="12.75">
      <c r="A2673" s="21" t="s">
        <v>25</v>
      </c>
      <c r="B2673" s="21"/>
      <c r="C2673" s="21"/>
      <c r="D2673" s="22"/>
      <c r="E2673" s="22"/>
      <c r="F2673" s="19"/>
    </row>
    <row r="2674" spans="1:7" ht="12.75">
      <c r="A2674" s="20" t="s">
        <v>26</v>
      </c>
      <c r="B2674" s="20"/>
      <c r="C2674">
        <f>B2649</f>
        <v>2589.9</v>
      </c>
      <c r="F2674" s="19">
        <v>0.29</v>
      </c>
      <c r="G2674" s="16">
        <f>C2674*F2674*12</f>
        <v>9012.852</v>
      </c>
    </row>
    <row r="2675" spans="1:7" ht="12.75">
      <c r="A2675" s="20" t="s">
        <v>27</v>
      </c>
      <c r="B2675" s="20"/>
      <c r="C2675">
        <f>B2649</f>
        <v>2589.9</v>
      </c>
      <c r="F2675" s="19">
        <v>1.43</v>
      </c>
      <c r="G2675" s="16">
        <f>C2675*F2675*12</f>
        <v>44442.683999999994</v>
      </c>
    </row>
    <row r="2676" spans="1:7" ht="12.75">
      <c r="A2676" s="20" t="s">
        <v>28</v>
      </c>
      <c r="B2676" s="20"/>
      <c r="C2676">
        <f>B2649</f>
        <v>2589.9</v>
      </c>
      <c r="F2676" s="19">
        <v>0.42</v>
      </c>
      <c r="G2676" s="16">
        <f>C2676*F2676*12</f>
        <v>13053.096000000001</v>
      </c>
    </row>
    <row r="2677" spans="1:7" ht="12.75">
      <c r="A2677" s="20" t="s">
        <v>29</v>
      </c>
      <c r="B2677" s="20"/>
      <c r="F2677" s="19"/>
      <c r="G2677">
        <v>43402.88</v>
      </c>
    </row>
    <row r="2678" spans="1:7" ht="12.75">
      <c r="A2678" s="20" t="s">
        <v>30</v>
      </c>
      <c r="B2678" s="20"/>
      <c r="C2678">
        <f>B2649</f>
        <v>2589.9</v>
      </c>
      <c r="F2678">
        <v>2.54</v>
      </c>
      <c r="G2678" s="16">
        <f>C2678*F2678*12</f>
        <v>78940.152</v>
      </c>
    </row>
    <row r="2679" spans="1:7" ht="12.75">
      <c r="A2679" s="20" t="s">
        <v>23</v>
      </c>
      <c r="B2679" s="20"/>
      <c r="C2679">
        <f>B2649</f>
        <v>2589.9</v>
      </c>
      <c r="F2679">
        <v>0.22</v>
      </c>
      <c r="G2679" s="16">
        <f>C2679*F2679*12</f>
        <v>6837.336</v>
      </c>
    </row>
    <row r="2680" spans="1:7" ht="12.75">
      <c r="A2680" s="20" t="s">
        <v>31</v>
      </c>
      <c r="B2680" s="20"/>
      <c r="G2680">
        <v>151437.36</v>
      </c>
    </row>
    <row r="2681" spans="1:7" ht="12.75">
      <c r="A2681" s="20" t="s">
        <v>32</v>
      </c>
      <c r="B2681" s="20"/>
      <c r="G2681" s="16">
        <f>D2660*1/100</f>
        <v>4197.867000000001</v>
      </c>
    </row>
    <row r="2682" spans="1:7" ht="12.75">
      <c r="A2682" s="20" t="s">
        <v>33</v>
      </c>
      <c r="B2682" s="20"/>
      <c r="G2682" s="16">
        <v>0</v>
      </c>
    </row>
    <row r="2683" spans="1:7" ht="12.75">
      <c r="A2683" s="23"/>
      <c r="B2683" s="23"/>
      <c r="G2683" s="16"/>
    </row>
    <row r="2684" spans="1:7" ht="12.75">
      <c r="A2684" s="20" t="s">
        <v>14</v>
      </c>
      <c r="B2684" s="20"/>
      <c r="G2684" s="16">
        <f>G2674+G2675+G2676+G2677+G2678+G2680+G2681+G2682</f>
        <v>344486.891</v>
      </c>
    </row>
    <row r="2686" spans="2:5" ht="12.75">
      <c r="B2686" s="16" t="s">
        <v>34</v>
      </c>
      <c r="C2686" s="16">
        <f>G2684+G2664+G2665</f>
        <v>444875.873</v>
      </c>
      <c r="D2686" s="16"/>
      <c r="E2686" s="16"/>
    </row>
    <row r="2687" spans="1:5" ht="12.75">
      <c r="A2687" s="2" t="s">
        <v>35</v>
      </c>
      <c r="B2687" s="2"/>
      <c r="C2687" s="16">
        <f>C2662-C2686</f>
        <v>-173269.113</v>
      </c>
      <c r="D2687" s="16"/>
      <c r="E2687" s="16"/>
    </row>
    <row r="2688" spans="1:2" ht="12.75">
      <c r="A2688" s="2"/>
      <c r="B2688" s="2"/>
    </row>
    <row r="2690" spans="1:7" ht="12.75">
      <c r="A2690" s="1" t="s">
        <v>0</v>
      </c>
      <c r="B2690" s="2" t="s">
        <v>99</v>
      </c>
      <c r="C2690" s="2"/>
      <c r="D2690" s="1"/>
      <c r="E2690" s="1"/>
      <c r="F2690" s="1"/>
      <c r="G2690" s="1"/>
    </row>
    <row r="2691" spans="1:2" ht="12.75">
      <c r="A2691" t="s">
        <v>2</v>
      </c>
      <c r="B2691">
        <v>7081.2</v>
      </c>
    </row>
    <row r="2693" spans="1:2" ht="13.5" thickBot="1">
      <c r="A2693" s="3"/>
      <c r="B2693" s="3"/>
    </row>
    <row r="2694" spans="1:7" ht="93.75" thickBot="1">
      <c r="A2694" s="4"/>
      <c r="B2694" s="5" t="s">
        <v>3</v>
      </c>
      <c r="C2694" s="5" t="s">
        <v>4</v>
      </c>
      <c r="D2694" s="6" t="s">
        <v>5</v>
      </c>
      <c r="E2694" s="7"/>
      <c r="F2694" s="8"/>
      <c r="G2694" s="5" t="s">
        <v>6</v>
      </c>
    </row>
    <row r="2695" spans="1:7" ht="15.75" thickBot="1">
      <c r="A2695" s="9" t="s">
        <v>7</v>
      </c>
      <c r="B2695" s="10">
        <v>40238.84</v>
      </c>
      <c r="C2695" s="10">
        <v>976736.89</v>
      </c>
      <c r="D2695" s="6">
        <v>961486.14</v>
      </c>
      <c r="E2695" s="7"/>
      <c r="F2695" s="8"/>
      <c r="G2695" s="10">
        <f>B2695+C2695-D2695</f>
        <v>55489.58999999997</v>
      </c>
    </row>
    <row r="2696" spans="1:7" ht="15.75" thickBot="1">
      <c r="A2696" s="9" t="s">
        <v>8</v>
      </c>
      <c r="B2696" s="10"/>
      <c r="C2696" s="10"/>
      <c r="D2696" s="6"/>
      <c r="E2696" s="7"/>
      <c r="F2696" s="8"/>
      <c r="G2696" s="10">
        <f>B2696+C2696-D2696</f>
        <v>0</v>
      </c>
    </row>
    <row r="2697" spans="1:7" ht="31.5" thickBot="1">
      <c r="A2697" s="9" t="s">
        <v>9</v>
      </c>
      <c r="B2697" s="10">
        <v>6230.1</v>
      </c>
      <c r="C2697" s="10">
        <v>183616.61</v>
      </c>
      <c r="D2697" s="6">
        <v>178062.48</v>
      </c>
      <c r="E2697" s="7"/>
      <c r="F2697" s="8"/>
      <c r="G2697" s="10">
        <f>B2697+C2697-D2697</f>
        <v>11784.229999999981</v>
      </c>
    </row>
    <row r="2698" spans="1:7" ht="15.75" thickBot="1">
      <c r="A2698" s="9" t="s">
        <v>10</v>
      </c>
      <c r="B2698" s="10"/>
      <c r="C2698" s="10"/>
      <c r="D2698" s="6"/>
      <c r="E2698" s="7"/>
      <c r="F2698" s="8"/>
      <c r="G2698" s="10">
        <f>B2698+C2698-D2698</f>
        <v>0</v>
      </c>
    </row>
    <row r="2699" spans="1:7" ht="15.75" thickBot="1">
      <c r="A2699" s="9" t="s">
        <v>11</v>
      </c>
      <c r="B2699" s="10"/>
      <c r="C2699" s="10"/>
      <c r="D2699" s="6"/>
      <c r="E2699" s="7"/>
      <c r="F2699" s="11"/>
      <c r="G2699" s="10">
        <f>B2699+C2699-F2699</f>
        <v>0</v>
      </c>
    </row>
    <row r="2700" spans="1:7" ht="15.75" thickBot="1">
      <c r="A2700" s="9" t="s">
        <v>12</v>
      </c>
      <c r="B2700" s="10">
        <v>0</v>
      </c>
      <c r="C2700" s="10">
        <v>0</v>
      </c>
      <c r="D2700" s="6">
        <v>0</v>
      </c>
      <c r="E2700" s="7"/>
      <c r="F2700" s="8"/>
      <c r="G2700" s="10">
        <f>B2700+C2700-D2700</f>
        <v>0</v>
      </c>
    </row>
    <row r="2701" spans="1:7" ht="15.75" thickBot="1">
      <c r="A2701" s="12" t="s">
        <v>13</v>
      </c>
      <c r="B2701" s="10">
        <v>435.78</v>
      </c>
      <c r="C2701" s="10">
        <v>6747.46</v>
      </c>
      <c r="D2701" s="6">
        <v>7006.96</v>
      </c>
      <c r="E2701" s="7"/>
      <c r="F2701" s="8"/>
      <c r="G2701" s="10">
        <f>B2701+C2701-D2701</f>
        <v>176.27999999999975</v>
      </c>
    </row>
    <row r="2702" spans="1:7" ht="15.75" thickBot="1">
      <c r="A2702" s="9" t="s">
        <v>14</v>
      </c>
      <c r="B2702" s="10">
        <f>B2695+B2696+B2697+B2698+B2700+B2701+B2699</f>
        <v>46904.719999999994</v>
      </c>
      <c r="C2702" s="10">
        <f>C2695+C2697+C2701</f>
        <v>1167100.96</v>
      </c>
      <c r="D2702" s="6">
        <f>D2695+D2697+D2701</f>
        <v>1146555.58</v>
      </c>
      <c r="E2702" s="7"/>
      <c r="F2702" s="8"/>
      <c r="G2702" s="10">
        <f>B2702+C2702-D2702</f>
        <v>67450.09999999986</v>
      </c>
    </row>
    <row r="2703" spans="1:3" ht="15.75" thickBot="1">
      <c r="A2703" s="3" t="s">
        <v>15</v>
      </c>
      <c r="B2703" s="3"/>
      <c r="C2703" s="13">
        <v>-28379.61</v>
      </c>
    </row>
    <row r="2704" spans="1:3" ht="12.75">
      <c r="A2704" s="2" t="s">
        <v>16</v>
      </c>
      <c r="B2704" s="2"/>
      <c r="C2704">
        <f>D2695+C2703</f>
        <v>933106.53</v>
      </c>
    </row>
    <row r="2705" spans="1:7" ht="12.75">
      <c r="A2705" s="14"/>
      <c r="B2705" s="14"/>
      <c r="C2705" s="15"/>
      <c r="D2705" s="15"/>
      <c r="E2705" s="15"/>
      <c r="G2705" t="s">
        <v>17</v>
      </c>
    </row>
    <row r="2706" spans="1:7" ht="12.75">
      <c r="A2706" s="2" t="s">
        <v>18</v>
      </c>
      <c r="B2706" s="2"/>
      <c r="F2706" s="16">
        <v>2</v>
      </c>
      <c r="G2706" s="16">
        <f>D2702*F2706/100</f>
        <v>22931.1116</v>
      </c>
    </row>
    <row r="2707" spans="1:7" ht="12.75">
      <c r="A2707" s="17" t="s">
        <v>19</v>
      </c>
      <c r="B2707" s="17"/>
      <c r="C2707">
        <f>B2691</f>
        <v>7081.2</v>
      </c>
      <c r="F2707" s="18">
        <v>2.96</v>
      </c>
      <c r="G2707" s="16">
        <f>C2707*F2707*12</f>
        <v>251524.224</v>
      </c>
    </row>
    <row r="2708" spans="1:7" ht="12.75">
      <c r="A2708" s="2" t="s">
        <v>18</v>
      </c>
      <c r="B2708" s="2"/>
      <c r="F2708" s="19"/>
      <c r="G2708" s="16"/>
    </row>
    <row r="2709" spans="1:7" ht="12.75">
      <c r="A2709" s="2" t="s">
        <v>20</v>
      </c>
      <c r="B2709" s="2"/>
      <c r="F2709" s="19"/>
      <c r="G2709" s="16"/>
    </row>
    <row r="2710" spans="1:7" ht="12.75">
      <c r="A2710" s="2" t="s">
        <v>21</v>
      </c>
      <c r="B2710" s="2"/>
      <c r="F2710" s="19"/>
      <c r="G2710" s="16"/>
    </row>
    <row r="2711" spans="1:7" ht="12.75">
      <c r="A2711" s="20" t="s">
        <v>22</v>
      </c>
      <c r="B2711" s="20"/>
      <c r="F2711" s="19"/>
      <c r="G2711" s="16"/>
    </row>
    <row r="2712" spans="1:7" ht="12.75">
      <c r="A2712" s="20" t="s">
        <v>23</v>
      </c>
      <c r="B2712" s="20"/>
      <c r="F2712" s="19"/>
      <c r="G2712" s="16"/>
    </row>
    <row r="2713" spans="1:7" ht="12.75">
      <c r="A2713" s="20" t="s">
        <v>24</v>
      </c>
      <c r="B2713" s="20"/>
      <c r="F2713" s="19"/>
      <c r="G2713" s="16"/>
    </row>
    <row r="2714" spans="1:7" ht="12.75">
      <c r="A2714" s="20" t="s">
        <v>14</v>
      </c>
      <c r="B2714" s="20"/>
      <c r="F2714" s="19"/>
      <c r="G2714" s="16"/>
    </row>
    <row r="2715" spans="1:6" ht="12.75">
      <c r="A2715" s="21" t="s">
        <v>25</v>
      </c>
      <c r="B2715" s="21"/>
      <c r="C2715" s="21"/>
      <c r="D2715" s="22"/>
      <c r="E2715" s="22"/>
      <c r="F2715" s="19"/>
    </row>
    <row r="2716" spans="1:7" ht="12.75">
      <c r="A2716" s="20" t="s">
        <v>26</v>
      </c>
      <c r="B2716" s="20"/>
      <c r="C2716">
        <f>B2691</f>
        <v>7081.2</v>
      </c>
      <c r="F2716" s="19">
        <v>0.29</v>
      </c>
      <c r="G2716" s="16">
        <f>C2716*F2716*12</f>
        <v>24642.575999999997</v>
      </c>
    </row>
    <row r="2717" spans="1:7" ht="12.75">
      <c r="A2717" s="20" t="s">
        <v>27</v>
      </c>
      <c r="B2717" s="20"/>
      <c r="C2717">
        <f>B2691</f>
        <v>7081.2</v>
      </c>
      <c r="F2717" s="19">
        <v>1.43</v>
      </c>
      <c r="G2717" s="16">
        <f>C2717*F2717*12</f>
        <v>121513.39199999999</v>
      </c>
    </row>
    <row r="2718" spans="1:7" ht="12.75">
      <c r="A2718" s="20" t="s">
        <v>28</v>
      </c>
      <c r="B2718" s="20"/>
      <c r="C2718">
        <f>B2691</f>
        <v>7081.2</v>
      </c>
      <c r="F2718" s="19">
        <v>0.42</v>
      </c>
      <c r="G2718" s="16">
        <f>C2718*F2718*12</f>
        <v>35689.248</v>
      </c>
    </row>
    <row r="2719" spans="1:7" ht="12.75">
      <c r="A2719" s="20" t="s">
        <v>29</v>
      </c>
      <c r="B2719" s="20"/>
      <c r="F2719" s="19"/>
      <c r="G2719">
        <v>153703.34</v>
      </c>
    </row>
    <row r="2720" spans="1:7" ht="12.75">
      <c r="A2720" s="20" t="s">
        <v>30</v>
      </c>
      <c r="B2720" s="20"/>
      <c r="C2720">
        <f>B2691</f>
        <v>7081.2</v>
      </c>
      <c r="F2720">
        <v>2.54</v>
      </c>
      <c r="G2720" s="16">
        <f>C2720*F2720*12</f>
        <v>215834.976</v>
      </c>
    </row>
    <row r="2721" spans="1:7" ht="12.75">
      <c r="A2721" s="20" t="s">
        <v>23</v>
      </c>
      <c r="B2721" s="20"/>
      <c r="C2721">
        <f>B2691</f>
        <v>7081.2</v>
      </c>
      <c r="F2721">
        <v>0.22</v>
      </c>
      <c r="G2721" s="16">
        <f>C2721*F2721*12</f>
        <v>18694.368000000002</v>
      </c>
    </row>
    <row r="2722" spans="1:7" ht="12.75">
      <c r="A2722" s="20" t="s">
        <v>31</v>
      </c>
      <c r="B2722" s="20"/>
      <c r="G2722">
        <v>265364.6</v>
      </c>
    </row>
    <row r="2723" spans="1:7" ht="12.75">
      <c r="A2723" s="20" t="s">
        <v>32</v>
      </c>
      <c r="B2723" s="20"/>
      <c r="G2723" s="16">
        <f>D2702*1/100</f>
        <v>11465.5558</v>
      </c>
    </row>
    <row r="2724" spans="1:7" ht="12.75">
      <c r="A2724" s="20" t="s">
        <v>33</v>
      </c>
      <c r="B2724" s="20"/>
      <c r="G2724" s="16">
        <v>0</v>
      </c>
    </row>
    <row r="2725" spans="1:7" ht="12.75">
      <c r="A2725" s="23"/>
      <c r="B2725" s="23"/>
      <c r="G2725" s="16"/>
    </row>
    <row r="2726" spans="1:7" ht="12.75">
      <c r="A2726" s="20" t="s">
        <v>14</v>
      </c>
      <c r="B2726" s="20"/>
      <c r="G2726" s="16">
        <f>G2716+G2717+G2718+G2719+G2720+G2722+G2723+G2724</f>
        <v>828213.6878</v>
      </c>
    </row>
    <row r="2728" spans="2:5" ht="12.75">
      <c r="B2728" s="16" t="s">
        <v>34</v>
      </c>
      <c r="C2728" s="16">
        <f>G2726+G2706+G2707</f>
        <v>1102669.0233999998</v>
      </c>
      <c r="D2728" s="16"/>
      <c r="E2728" s="16"/>
    </row>
    <row r="2729" spans="1:5" ht="12.75">
      <c r="A2729" s="2" t="s">
        <v>35</v>
      </c>
      <c r="B2729" s="2"/>
      <c r="C2729" s="16">
        <f>C2704-C2728</f>
        <v>-169562.4933999998</v>
      </c>
      <c r="D2729" s="16"/>
      <c r="E2729" s="16"/>
    </row>
    <row r="2730" spans="1:2" ht="12.75">
      <c r="A2730" s="2"/>
      <c r="B2730" s="2"/>
    </row>
    <row r="2732" spans="1:7" ht="12.75">
      <c r="A2732" s="1" t="s">
        <v>0</v>
      </c>
      <c r="B2732" s="2" t="s">
        <v>100</v>
      </c>
      <c r="C2732" s="2"/>
      <c r="D2732" s="1"/>
      <c r="E2732" s="1"/>
      <c r="F2732" s="1"/>
      <c r="G2732" s="1"/>
    </row>
    <row r="2733" spans="1:2" ht="12.75">
      <c r="A2733" t="s">
        <v>2</v>
      </c>
      <c r="B2733">
        <v>4590.4</v>
      </c>
    </row>
    <row r="2735" spans="1:2" ht="13.5" thickBot="1">
      <c r="A2735" s="3"/>
      <c r="B2735" s="3"/>
    </row>
    <row r="2736" spans="1:7" ht="93.75" thickBot="1">
      <c r="A2736" s="4"/>
      <c r="B2736" s="5" t="s">
        <v>3</v>
      </c>
      <c r="C2736" s="5" t="s">
        <v>4</v>
      </c>
      <c r="D2736" s="6" t="s">
        <v>5</v>
      </c>
      <c r="E2736" s="7"/>
      <c r="F2736" s="8"/>
      <c r="G2736" s="5" t="s">
        <v>6</v>
      </c>
    </row>
    <row r="2737" spans="1:7" ht="15.75" thickBot="1">
      <c r="A2737" s="9" t="s">
        <v>7</v>
      </c>
      <c r="B2737" s="10">
        <v>120066.63</v>
      </c>
      <c r="C2737" s="10">
        <v>634132.73</v>
      </c>
      <c r="D2737" s="6">
        <v>590059.86</v>
      </c>
      <c r="E2737" s="7"/>
      <c r="F2737" s="8"/>
      <c r="G2737" s="10">
        <f>B2737+C2737-D2737</f>
        <v>164139.5</v>
      </c>
    </row>
    <row r="2738" spans="1:7" ht="15.75" thickBot="1">
      <c r="A2738" s="9" t="s">
        <v>8</v>
      </c>
      <c r="B2738" s="10"/>
      <c r="C2738" s="10"/>
      <c r="D2738" s="6"/>
      <c r="E2738" s="7"/>
      <c r="F2738" s="8"/>
      <c r="G2738" s="10">
        <f>B2738+C2738-D2738</f>
        <v>0</v>
      </c>
    </row>
    <row r="2739" spans="1:7" ht="31.5" thickBot="1">
      <c r="A2739" s="9" t="s">
        <v>9</v>
      </c>
      <c r="B2739" s="10">
        <v>14497.99</v>
      </c>
      <c r="C2739" s="10">
        <v>115057.84</v>
      </c>
      <c r="D2739" s="6">
        <v>106997.58</v>
      </c>
      <c r="E2739" s="7"/>
      <c r="F2739" s="8"/>
      <c r="G2739" s="10">
        <f>B2739+C2739-D2739</f>
        <v>22558.25</v>
      </c>
    </row>
    <row r="2740" spans="1:7" ht="15.75" thickBot="1">
      <c r="A2740" s="9" t="s">
        <v>10</v>
      </c>
      <c r="B2740" s="10"/>
      <c r="C2740" s="10"/>
      <c r="D2740" s="6"/>
      <c r="E2740" s="7"/>
      <c r="F2740" s="8"/>
      <c r="G2740" s="10">
        <f>B2740+C2740-D2740</f>
        <v>0</v>
      </c>
    </row>
    <row r="2741" spans="1:7" ht="15.75" thickBot="1">
      <c r="A2741" s="9" t="s">
        <v>11</v>
      </c>
      <c r="B2741" s="10"/>
      <c r="C2741" s="10"/>
      <c r="D2741" s="6"/>
      <c r="E2741" s="7"/>
      <c r="F2741" s="11"/>
      <c r="G2741" s="10">
        <f>B2741+C2741-F2741</f>
        <v>0</v>
      </c>
    </row>
    <row r="2742" spans="1:7" ht="15.75" thickBot="1">
      <c r="A2742" s="9" t="s">
        <v>12</v>
      </c>
      <c r="B2742" s="10">
        <v>0</v>
      </c>
      <c r="C2742" s="10">
        <v>0</v>
      </c>
      <c r="D2742" s="6">
        <v>0</v>
      </c>
      <c r="E2742" s="7"/>
      <c r="F2742" s="8"/>
      <c r="G2742" s="10">
        <f>B2742+C2742-D2742</f>
        <v>0</v>
      </c>
    </row>
    <row r="2743" spans="1:7" ht="15.75" thickBot="1">
      <c r="A2743" s="12" t="s">
        <v>13</v>
      </c>
      <c r="B2743" s="10">
        <v>691.75</v>
      </c>
      <c r="C2743" s="10">
        <v>4478.28</v>
      </c>
      <c r="D2743" s="6">
        <v>4569.32</v>
      </c>
      <c r="E2743" s="7"/>
      <c r="F2743" s="8"/>
      <c r="G2743" s="10">
        <f>B2743+C2743-D2743</f>
        <v>600.71</v>
      </c>
    </row>
    <row r="2744" spans="1:7" ht="15.75" thickBot="1">
      <c r="A2744" s="9" t="s">
        <v>14</v>
      </c>
      <c r="B2744" s="10">
        <f>B2737+B2738+B2739+B2740+B2742+B2743+B2741</f>
        <v>135256.37</v>
      </c>
      <c r="C2744" s="10">
        <f>C2737+C2739+C2743</f>
        <v>753668.85</v>
      </c>
      <c r="D2744" s="6">
        <f>D2737+D2739+D2743</f>
        <v>701626.7599999999</v>
      </c>
      <c r="E2744" s="7"/>
      <c r="F2744" s="8"/>
      <c r="G2744" s="10">
        <f>B2744+C2744-D2744</f>
        <v>187298.46000000008</v>
      </c>
    </row>
    <row r="2745" spans="1:3" ht="15.75" thickBot="1">
      <c r="A2745" s="3" t="s">
        <v>15</v>
      </c>
      <c r="B2745" s="3"/>
      <c r="C2745" s="13">
        <v>-412688.53</v>
      </c>
    </row>
    <row r="2746" spans="1:3" ht="12.75">
      <c r="A2746" s="2" t="s">
        <v>16</v>
      </c>
      <c r="B2746" s="2"/>
      <c r="C2746">
        <f>D2737+C2745</f>
        <v>177371.32999999996</v>
      </c>
    </row>
    <row r="2747" spans="1:7" ht="12.75">
      <c r="A2747" s="14"/>
      <c r="B2747" s="14"/>
      <c r="C2747" s="15"/>
      <c r="D2747" s="15"/>
      <c r="E2747" s="15"/>
      <c r="G2747" t="s">
        <v>17</v>
      </c>
    </row>
    <row r="2748" spans="1:7" ht="12.75">
      <c r="A2748" s="2" t="s">
        <v>18</v>
      </c>
      <c r="B2748" s="2"/>
      <c r="F2748" s="16">
        <v>2</v>
      </c>
      <c r="G2748" s="16">
        <f>D2744*F2748/100</f>
        <v>14032.535199999998</v>
      </c>
    </row>
    <row r="2749" spans="1:7" ht="12.75">
      <c r="A2749" s="17" t="s">
        <v>19</v>
      </c>
      <c r="B2749" s="17"/>
      <c r="C2749">
        <f>B2733</f>
        <v>4590.4</v>
      </c>
      <c r="F2749" s="18">
        <v>2.96</v>
      </c>
      <c r="G2749" s="16">
        <f>C2749*F2749*12</f>
        <v>163051.00799999997</v>
      </c>
    </row>
    <row r="2750" spans="1:7" ht="12.75">
      <c r="A2750" s="2" t="s">
        <v>18</v>
      </c>
      <c r="B2750" s="2"/>
      <c r="F2750" s="19"/>
      <c r="G2750" s="16"/>
    </row>
    <row r="2751" spans="1:7" ht="12.75">
      <c r="A2751" s="2" t="s">
        <v>20</v>
      </c>
      <c r="B2751" s="2"/>
      <c r="F2751" s="19"/>
      <c r="G2751" s="16"/>
    </row>
    <row r="2752" spans="1:7" ht="12.75">
      <c r="A2752" s="2" t="s">
        <v>21</v>
      </c>
      <c r="B2752" s="2"/>
      <c r="F2752" s="19"/>
      <c r="G2752" s="16"/>
    </row>
    <row r="2753" spans="1:7" ht="12.75">
      <c r="A2753" s="20" t="s">
        <v>22</v>
      </c>
      <c r="B2753" s="20"/>
      <c r="F2753" s="19"/>
      <c r="G2753" s="16"/>
    </row>
    <row r="2754" spans="1:7" ht="12.75">
      <c r="A2754" s="20" t="s">
        <v>23</v>
      </c>
      <c r="B2754" s="20"/>
      <c r="F2754" s="19"/>
      <c r="G2754" s="16"/>
    </row>
    <row r="2755" spans="1:7" ht="12.75">
      <c r="A2755" s="20" t="s">
        <v>24</v>
      </c>
      <c r="B2755" s="20"/>
      <c r="F2755" s="19"/>
      <c r="G2755" s="16"/>
    </row>
    <row r="2756" spans="1:7" ht="12.75">
      <c r="A2756" s="20" t="s">
        <v>14</v>
      </c>
      <c r="B2756" s="20"/>
      <c r="F2756" s="19"/>
      <c r="G2756" s="16"/>
    </row>
    <row r="2757" spans="1:6" ht="12.75">
      <c r="A2757" s="21" t="s">
        <v>25</v>
      </c>
      <c r="B2757" s="21"/>
      <c r="C2757" s="21"/>
      <c r="D2757" s="22"/>
      <c r="E2757" s="22"/>
      <c r="F2757" s="19"/>
    </row>
    <row r="2758" spans="1:7" ht="12.75">
      <c r="A2758" s="20" t="s">
        <v>26</v>
      </c>
      <c r="B2758" s="20"/>
      <c r="C2758">
        <f>B2733</f>
        <v>4590.4</v>
      </c>
      <c r="F2758" s="19">
        <v>0.29</v>
      </c>
      <c r="G2758" s="16">
        <f>C2758*F2758*12</f>
        <v>15974.591999999999</v>
      </c>
    </row>
    <row r="2759" spans="1:7" ht="12.75">
      <c r="A2759" s="20" t="s">
        <v>27</v>
      </c>
      <c r="B2759" s="20"/>
      <c r="C2759">
        <f>B2733</f>
        <v>4590.4</v>
      </c>
      <c r="F2759" s="19">
        <v>1.43</v>
      </c>
      <c r="G2759" s="16">
        <f>C2759*F2759*12</f>
        <v>78771.264</v>
      </c>
    </row>
    <row r="2760" spans="1:7" ht="12.75">
      <c r="A2760" s="20" t="s">
        <v>28</v>
      </c>
      <c r="B2760" s="20"/>
      <c r="C2760">
        <f>B2733</f>
        <v>4590.4</v>
      </c>
      <c r="F2760" s="19">
        <v>0.42</v>
      </c>
      <c r="G2760" s="16">
        <f>C2760*F2760*12</f>
        <v>23135.615999999998</v>
      </c>
    </row>
    <row r="2761" spans="1:7" ht="12.75">
      <c r="A2761" s="20" t="s">
        <v>29</v>
      </c>
      <c r="B2761" s="20"/>
      <c r="F2761" s="19"/>
      <c r="G2761">
        <v>65335.8</v>
      </c>
    </row>
    <row r="2762" spans="1:7" ht="12.75">
      <c r="A2762" s="20" t="s">
        <v>30</v>
      </c>
      <c r="B2762" s="20"/>
      <c r="C2762">
        <f>B2733</f>
        <v>4590.4</v>
      </c>
      <c r="F2762">
        <v>2.54</v>
      </c>
      <c r="G2762" s="16">
        <f>C2762*F2762*12</f>
        <v>139915.392</v>
      </c>
    </row>
    <row r="2763" spans="1:7" ht="12.75">
      <c r="A2763" s="20" t="s">
        <v>23</v>
      </c>
      <c r="B2763" s="20"/>
      <c r="C2763">
        <f>B2733</f>
        <v>4590.4</v>
      </c>
      <c r="F2763">
        <v>0.22</v>
      </c>
      <c r="G2763" s="16">
        <f>C2763*F2763*12</f>
        <v>12118.655999999999</v>
      </c>
    </row>
    <row r="2764" spans="1:7" ht="12.75">
      <c r="A2764" s="20" t="s">
        <v>31</v>
      </c>
      <c r="B2764" s="20"/>
      <c r="G2764">
        <v>70557.44</v>
      </c>
    </row>
    <row r="2765" spans="1:7" ht="12.75">
      <c r="A2765" s="20" t="s">
        <v>32</v>
      </c>
      <c r="B2765" s="20"/>
      <c r="G2765" s="16">
        <f>D2744*1/100</f>
        <v>7016.267599999999</v>
      </c>
    </row>
    <row r="2766" spans="1:7" ht="12.75">
      <c r="A2766" s="20" t="s">
        <v>33</v>
      </c>
      <c r="B2766" s="20"/>
      <c r="G2766" s="16">
        <v>0</v>
      </c>
    </row>
    <row r="2767" spans="1:7" ht="12.75">
      <c r="A2767" s="23"/>
      <c r="B2767" s="23"/>
      <c r="G2767" s="16"/>
    </row>
    <row r="2768" spans="1:7" ht="12.75">
      <c r="A2768" s="20" t="s">
        <v>14</v>
      </c>
      <c r="B2768" s="20"/>
      <c r="G2768" s="16">
        <f>G2758+G2759+G2760+G2761+G2762+G2764+G2765+G2766</f>
        <v>400706.3716</v>
      </c>
    </row>
    <row r="2770" spans="2:5" ht="12.75">
      <c r="B2770" s="16" t="s">
        <v>34</v>
      </c>
      <c r="C2770" s="16">
        <f>G2768+G2748+G2749</f>
        <v>577789.9147999999</v>
      </c>
      <c r="D2770" s="16"/>
      <c r="E2770" s="16"/>
    </row>
    <row r="2771" spans="1:5" ht="12.75">
      <c r="A2771" s="2" t="s">
        <v>35</v>
      </c>
      <c r="B2771" s="2"/>
      <c r="C2771" s="16">
        <f>C2746-C2770</f>
        <v>-400418.58479999995</v>
      </c>
      <c r="D2771" s="16"/>
      <c r="E2771" s="16"/>
    </row>
    <row r="2772" spans="1:2" ht="12.75">
      <c r="A2772" s="2"/>
      <c r="B2772" s="2"/>
    </row>
    <row r="2774" spans="1:7" ht="12.75">
      <c r="A2774" s="1" t="s">
        <v>0</v>
      </c>
      <c r="B2774" s="2" t="s">
        <v>101</v>
      </c>
      <c r="C2774" s="2"/>
      <c r="D2774" s="1"/>
      <c r="E2774" s="1"/>
      <c r="F2774" s="1"/>
      <c r="G2774" s="1"/>
    </row>
    <row r="2775" spans="1:2" ht="12.75">
      <c r="A2775" t="s">
        <v>2</v>
      </c>
      <c r="B2775">
        <v>5371.9</v>
      </c>
    </row>
    <row r="2777" spans="1:2" ht="13.5" thickBot="1">
      <c r="A2777" s="3"/>
      <c r="B2777" s="3"/>
    </row>
    <row r="2778" spans="1:7" ht="93.75" thickBot="1">
      <c r="A2778" s="4"/>
      <c r="B2778" s="5" t="s">
        <v>3</v>
      </c>
      <c r="C2778" s="5" t="s">
        <v>4</v>
      </c>
      <c r="D2778" s="6" t="s">
        <v>5</v>
      </c>
      <c r="E2778" s="7"/>
      <c r="F2778" s="8"/>
      <c r="G2778" s="5" t="s">
        <v>6</v>
      </c>
    </row>
    <row r="2779" spans="1:7" ht="15.75" thickBot="1">
      <c r="A2779" s="9" t="s">
        <v>7</v>
      </c>
      <c r="B2779" s="10">
        <v>77769.8</v>
      </c>
      <c r="C2779" s="10">
        <v>741279.15</v>
      </c>
      <c r="D2779" s="6">
        <v>717151.41</v>
      </c>
      <c r="E2779" s="7"/>
      <c r="F2779" s="8"/>
      <c r="G2779" s="10">
        <f>B2779+C2779-D2779</f>
        <v>101897.54000000004</v>
      </c>
    </row>
    <row r="2780" spans="1:7" ht="15.75" thickBot="1">
      <c r="A2780" s="9" t="s">
        <v>8</v>
      </c>
      <c r="B2780" s="10"/>
      <c r="C2780" s="10"/>
      <c r="D2780" s="6"/>
      <c r="E2780" s="7"/>
      <c r="F2780" s="8"/>
      <c r="G2780" s="10">
        <f>B2780+C2780-D2780</f>
        <v>0</v>
      </c>
    </row>
    <row r="2781" spans="1:7" ht="31.5" thickBot="1">
      <c r="A2781" s="9" t="s">
        <v>9</v>
      </c>
      <c r="B2781" s="10">
        <v>7633.85</v>
      </c>
      <c r="C2781" s="10">
        <v>129635.96</v>
      </c>
      <c r="D2781" s="6">
        <v>125730.39</v>
      </c>
      <c r="E2781" s="7"/>
      <c r="F2781" s="8"/>
      <c r="G2781" s="10">
        <f>B2781+C2781-D2781</f>
        <v>11539.419999999998</v>
      </c>
    </row>
    <row r="2782" spans="1:7" ht="15.75" thickBot="1">
      <c r="A2782" s="9" t="s">
        <v>10</v>
      </c>
      <c r="B2782" s="10"/>
      <c r="C2782" s="10"/>
      <c r="D2782" s="6"/>
      <c r="E2782" s="7"/>
      <c r="F2782" s="8"/>
      <c r="G2782" s="10">
        <f>B2782+C2782-D2782</f>
        <v>0</v>
      </c>
    </row>
    <row r="2783" spans="1:7" ht="15.75" thickBot="1">
      <c r="A2783" s="9" t="s">
        <v>11</v>
      </c>
      <c r="B2783" s="10"/>
      <c r="C2783" s="10"/>
      <c r="D2783" s="6"/>
      <c r="E2783" s="7"/>
      <c r="F2783" s="11"/>
      <c r="G2783" s="10">
        <f>B2783+C2783-F2783</f>
        <v>0</v>
      </c>
    </row>
    <row r="2784" spans="1:7" ht="15.75" thickBot="1">
      <c r="A2784" s="9" t="s">
        <v>12</v>
      </c>
      <c r="B2784" s="10">
        <v>0</v>
      </c>
      <c r="C2784" s="10">
        <v>0</v>
      </c>
      <c r="D2784" s="6">
        <v>0</v>
      </c>
      <c r="E2784" s="7"/>
      <c r="F2784" s="8"/>
      <c r="G2784" s="10">
        <f>B2784+C2784-D2784</f>
        <v>0</v>
      </c>
    </row>
    <row r="2785" spans="1:7" ht="15.75" thickBot="1">
      <c r="A2785" s="12" t="s">
        <v>13</v>
      </c>
      <c r="B2785" s="10">
        <v>0</v>
      </c>
      <c r="C2785" s="10">
        <v>0</v>
      </c>
      <c r="D2785" s="6">
        <v>0</v>
      </c>
      <c r="E2785" s="7"/>
      <c r="F2785" s="8"/>
      <c r="G2785" s="10">
        <f>B2785+C2785-D2785</f>
        <v>0</v>
      </c>
    </row>
    <row r="2786" spans="1:7" ht="15.75" thickBot="1">
      <c r="A2786" s="9" t="s">
        <v>14</v>
      </c>
      <c r="B2786" s="10">
        <f>B2779+B2780+B2781+B2782+B2784+B2785+B2783</f>
        <v>85403.65000000001</v>
      </c>
      <c r="C2786" s="10">
        <f>C2779+C2781+C2785</f>
        <v>870915.11</v>
      </c>
      <c r="D2786" s="6">
        <f>D2779+D2781+D2785</f>
        <v>842881.8</v>
      </c>
      <c r="E2786" s="7"/>
      <c r="F2786" s="8"/>
      <c r="G2786" s="10">
        <f>B2786+C2786-D2786</f>
        <v>113436.95999999996</v>
      </c>
    </row>
    <row r="2787" spans="1:3" ht="15.75" thickBot="1">
      <c r="A2787" s="3" t="s">
        <v>15</v>
      </c>
      <c r="B2787" s="3"/>
      <c r="C2787" s="13">
        <v>-179598.8</v>
      </c>
    </row>
    <row r="2788" spans="1:3" ht="12.75">
      <c r="A2788" s="2" t="s">
        <v>16</v>
      </c>
      <c r="B2788" s="2"/>
      <c r="C2788">
        <f>D2779+C2787</f>
        <v>537552.6100000001</v>
      </c>
    </row>
    <row r="2789" spans="1:7" ht="12.75">
      <c r="A2789" s="14"/>
      <c r="B2789" s="14"/>
      <c r="C2789" s="15"/>
      <c r="D2789" s="15"/>
      <c r="E2789" s="15"/>
      <c r="G2789" t="s">
        <v>17</v>
      </c>
    </row>
    <row r="2790" spans="1:7" ht="12.75">
      <c r="A2790" s="2" t="s">
        <v>18</v>
      </c>
      <c r="B2790" s="2"/>
      <c r="F2790" s="16">
        <v>2</v>
      </c>
      <c r="G2790" s="16">
        <f>D2786*F2790/100</f>
        <v>16857.636000000002</v>
      </c>
    </row>
    <row r="2791" spans="1:7" ht="12.75">
      <c r="A2791" s="17" t="s">
        <v>19</v>
      </c>
      <c r="B2791" s="17"/>
      <c r="C2791">
        <f>B2775</f>
        <v>5371.9</v>
      </c>
      <c r="F2791" s="18">
        <v>2.96</v>
      </c>
      <c r="G2791" s="16">
        <f>C2791*F2791*12</f>
        <v>190809.88799999998</v>
      </c>
    </row>
    <row r="2792" spans="1:7" ht="12.75">
      <c r="A2792" s="2" t="s">
        <v>18</v>
      </c>
      <c r="B2792" s="2"/>
      <c r="F2792" s="19"/>
      <c r="G2792" s="16"/>
    </row>
    <row r="2793" spans="1:7" ht="12.75">
      <c r="A2793" s="2" t="s">
        <v>20</v>
      </c>
      <c r="B2793" s="2"/>
      <c r="F2793" s="19"/>
      <c r="G2793" s="16"/>
    </row>
    <row r="2794" spans="1:7" ht="12.75">
      <c r="A2794" s="2" t="s">
        <v>21</v>
      </c>
      <c r="B2794" s="2"/>
      <c r="F2794" s="19"/>
      <c r="G2794" s="16"/>
    </row>
    <row r="2795" spans="1:7" ht="12.75">
      <c r="A2795" s="20" t="s">
        <v>22</v>
      </c>
      <c r="B2795" s="20"/>
      <c r="F2795" s="19"/>
      <c r="G2795" s="16"/>
    </row>
    <row r="2796" spans="1:7" ht="12.75">
      <c r="A2796" s="20" t="s">
        <v>23</v>
      </c>
      <c r="B2796" s="20"/>
      <c r="F2796" s="19"/>
      <c r="G2796" s="16"/>
    </row>
    <row r="2797" spans="1:7" ht="12.75">
      <c r="A2797" s="20" t="s">
        <v>24</v>
      </c>
      <c r="B2797" s="20"/>
      <c r="F2797" s="19"/>
      <c r="G2797" s="16"/>
    </row>
    <row r="2798" spans="1:7" ht="12.75">
      <c r="A2798" s="20" t="s">
        <v>14</v>
      </c>
      <c r="B2798" s="20"/>
      <c r="F2798" s="19"/>
      <c r="G2798" s="16"/>
    </row>
    <row r="2799" spans="1:6" ht="12.75">
      <c r="A2799" s="21" t="s">
        <v>25</v>
      </c>
      <c r="B2799" s="21"/>
      <c r="C2799" s="21"/>
      <c r="D2799" s="22"/>
      <c r="E2799" s="22"/>
      <c r="F2799" s="19"/>
    </row>
    <row r="2800" spans="1:7" ht="12.75">
      <c r="A2800" s="20" t="s">
        <v>26</v>
      </c>
      <c r="B2800" s="20"/>
      <c r="C2800">
        <f>B2775</f>
        <v>5371.9</v>
      </c>
      <c r="F2800" s="19">
        <v>0.29</v>
      </c>
      <c r="G2800" s="16">
        <f>C2800*F2800*12</f>
        <v>18694.212</v>
      </c>
    </row>
    <row r="2801" spans="1:7" ht="12.75">
      <c r="A2801" s="20" t="s">
        <v>27</v>
      </c>
      <c r="B2801" s="20"/>
      <c r="C2801">
        <f>B2775</f>
        <v>5371.9</v>
      </c>
      <c r="F2801" s="19">
        <v>1.43</v>
      </c>
      <c r="G2801" s="16">
        <f>C2801*F2801*12</f>
        <v>92181.80399999999</v>
      </c>
    </row>
    <row r="2802" spans="1:7" ht="12.75">
      <c r="A2802" s="20" t="s">
        <v>28</v>
      </c>
      <c r="B2802" s="20"/>
      <c r="C2802">
        <f>B2775</f>
        <v>5371.9</v>
      </c>
      <c r="F2802" s="19">
        <v>0.42</v>
      </c>
      <c r="G2802" s="16">
        <f>C2802*F2802*12</f>
        <v>27074.375999999997</v>
      </c>
    </row>
    <row r="2803" spans="1:7" ht="12.75">
      <c r="A2803" s="20" t="s">
        <v>29</v>
      </c>
      <c r="B2803" s="20"/>
      <c r="F2803" s="19"/>
      <c r="G2803">
        <v>85963.52</v>
      </c>
    </row>
    <row r="2804" spans="1:7" ht="12.75">
      <c r="A2804" s="20" t="s">
        <v>30</v>
      </c>
      <c r="B2804" s="20"/>
      <c r="C2804">
        <f>B2775</f>
        <v>5371.9</v>
      </c>
      <c r="F2804">
        <v>2.54</v>
      </c>
      <c r="G2804" s="16">
        <f>C2804*F2804*12</f>
        <v>163735.512</v>
      </c>
    </row>
    <row r="2805" spans="1:7" ht="12.75">
      <c r="A2805" s="20" t="s">
        <v>23</v>
      </c>
      <c r="B2805" s="20"/>
      <c r="C2805">
        <f>B2775</f>
        <v>5371.9</v>
      </c>
      <c r="F2805">
        <v>0.22</v>
      </c>
      <c r="G2805" s="16">
        <f>C2805*F2805*12</f>
        <v>14181.815999999999</v>
      </c>
    </row>
    <row r="2806" spans="1:7" ht="12.75">
      <c r="A2806" s="20" t="s">
        <v>31</v>
      </c>
      <c r="B2806" s="20"/>
      <c r="G2806">
        <v>3262.88</v>
      </c>
    </row>
    <row r="2807" spans="1:7" ht="12.75">
      <c r="A2807" s="20" t="s">
        <v>32</v>
      </c>
      <c r="B2807" s="20"/>
      <c r="G2807" s="16"/>
    </row>
    <row r="2808" spans="1:7" ht="12.75">
      <c r="A2808" s="20" t="s">
        <v>33</v>
      </c>
      <c r="B2808" s="20"/>
      <c r="G2808" s="16">
        <v>0</v>
      </c>
    </row>
    <row r="2809" spans="1:7" ht="12.75">
      <c r="A2809" s="23"/>
      <c r="B2809" s="23"/>
      <c r="G2809" s="16"/>
    </row>
    <row r="2810" spans="1:7" ht="12.75">
      <c r="A2810" s="20" t="s">
        <v>14</v>
      </c>
      <c r="B2810" s="20"/>
      <c r="G2810" s="16">
        <f>G2800+G2801+G2802+G2803+G2804+G2806+G2807+G2808</f>
        <v>390912.304</v>
      </c>
    </row>
    <row r="2812" spans="2:5" ht="12.75">
      <c r="B2812" s="16" t="s">
        <v>34</v>
      </c>
      <c r="C2812" s="16">
        <f>G2810+G2790+G2791</f>
        <v>598579.828</v>
      </c>
      <c r="D2812" s="16"/>
      <c r="E2812" s="16"/>
    </row>
    <row r="2813" spans="1:5" ht="12.75">
      <c r="A2813" s="2" t="s">
        <v>35</v>
      </c>
      <c r="B2813" s="2"/>
      <c r="C2813" s="16">
        <f>C2788-C2812</f>
        <v>-61027.21799999988</v>
      </c>
      <c r="D2813" s="16"/>
      <c r="E2813" s="16"/>
    </row>
    <row r="2814" spans="1:2" ht="12.75">
      <c r="A2814" s="2"/>
      <c r="B2814" s="2"/>
    </row>
    <row r="2816" spans="1:7" ht="12.75">
      <c r="A2816" s="1" t="s">
        <v>0</v>
      </c>
      <c r="B2816" s="2" t="s">
        <v>102</v>
      </c>
      <c r="C2816" s="2"/>
      <c r="D2816" s="1"/>
      <c r="E2816" s="1"/>
      <c r="F2816" s="1"/>
      <c r="G2816" s="1"/>
    </row>
    <row r="2817" spans="1:2" ht="12.75">
      <c r="A2817" t="s">
        <v>2</v>
      </c>
      <c r="B2817">
        <v>2475.11</v>
      </c>
    </row>
    <row r="2819" spans="1:2" ht="13.5" thickBot="1">
      <c r="A2819" s="3"/>
      <c r="B2819" s="3"/>
    </row>
    <row r="2820" spans="1:7" ht="93.75" thickBot="1">
      <c r="A2820" s="4"/>
      <c r="B2820" s="5" t="s">
        <v>3</v>
      </c>
      <c r="C2820" s="5" t="s">
        <v>4</v>
      </c>
      <c r="D2820" s="6" t="s">
        <v>5</v>
      </c>
      <c r="E2820" s="7"/>
      <c r="F2820" s="8"/>
      <c r="G2820" s="5" t="s">
        <v>6</v>
      </c>
    </row>
    <row r="2821" spans="1:7" ht="15.75" thickBot="1">
      <c r="A2821" s="9" t="s">
        <v>7</v>
      </c>
      <c r="B2821" s="10">
        <v>278620.29</v>
      </c>
      <c r="C2821" s="10">
        <v>495103.03</v>
      </c>
      <c r="D2821" s="6">
        <v>368351.81</v>
      </c>
      <c r="E2821" s="7"/>
      <c r="F2821" s="8"/>
      <c r="G2821" s="10">
        <f>B2821+C2821-D2821</f>
        <v>405371.51000000007</v>
      </c>
    </row>
    <row r="2822" spans="1:7" ht="15.75" thickBot="1">
      <c r="A2822" s="9" t="s">
        <v>8</v>
      </c>
      <c r="B2822" s="10"/>
      <c r="C2822" s="10"/>
      <c r="D2822" s="6"/>
      <c r="E2822" s="7"/>
      <c r="F2822" s="8"/>
      <c r="G2822" s="10">
        <f>B2822+C2822-D2822</f>
        <v>0</v>
      </c>
    </row>
    <row r="2823" spans="1:7" ht="31.5" thickBot="1">
      <c r="A2823" s="9" t="s">
        <v>9</v>
      </c>
      <c r="B2823" s="10">
        <v>66346.51</v>
      </c>
      <c r="C2823" s="10">
        <v>101076.8</v>
      </c>
      <c r="D2823" s="6">
        <v>72247.09</v>
      </c>
      <c r="E2823" s="7"/>
      <c r="F2823" s="8"/>
      <c r="G2823" s="10">
        <f>B2823+C2823-D2823</f>
        <v>95176.22</v>
      </c>
    </row>
    <row r="2824" spans="1:7" ht="15.75" thickBot="1">
      <c r="A2824" s="9" t="s">
        <v>10</v>
      </c>
      <c r="B2824" s="10"/>
      <c r="C2824" s="10"/>
      <c r="D2824" s="6"/>
      <c r="E2824" s="7"/>
      <c r="F2824" s="8"/>
      <c r="G2824" s="10">
        <f>B2824+C2824-D2824</f>
        <v>0</v>
      </c>
    </row>
    <row r="2825" spans="1:7" ht="15.75" thickBot="1">
      <c r="A2825" s="9" t="s">
        <v>11</v>
      </c>
      <c r="B2825" s="10"/>
      <c r="C2825" s="10"/>
      <c r="D2825" s="6"/>
      <c r="E2825" s="7"/>
      <c r="F2825" s="11"/>
      <c r="G2825" s="10">
        <f>B2825+C2825-F2825</f>
        <v>0</v>
      </c>
    </row>
    <row r="2826" spans="1:7" ht="15.75" thickBot="1">
      <c r="A2826" s="9" t="s">
        <v>12</v>
      </c>
      <c r="B2826" s="10">
        <v>0</v>
      </c>
      <c r="C2826" s="10">
        <v>0</v>
      </c>
      <c r="D2826" s="6">
        <v>0</v>
      </c>
      <c r="E2826" s="7"/>
      <c r="F2826" s="8"/>
      <c r="G2826" s="10">
        <f>B2826+C2826-D2826</f>
        <v>0</v>
      </c>
    </row>
    <row r="2827" spans="1:7" ht="27" thickBot="1">
      <c r="A2827" s="12" t="s">
        <v>20</v>
      </c>
      <c r="B2827" s="10">
        <v>414478.36</v>
      </c>
      <c r="C2827" s="10">
        <v>384850.28</v>
      </c>
      <c r="D2827" s="6">
        <v>295383.56</v>
      </c>
      <c r="E2827" s="7"/>
      <c r="F2827" s="8"/>
      <c r="G2827" s="10">
        <f>B2827+C2827-D2827</f>
        <v>503945.08</v>
      </c>
    </row>
    <row r="2828" spans="1:7" ht="15.75" thickBot="1">
      <c r="A2828" s="9" t="s">
        <v>14</v>
      </c>
      <c r="B2828" s="10">
        <f>B2821+B2822+B2823+B2824+B2826+B2827+B2825</f>
        <v>759445.1599999999</v>
      </c>
      <c r="C2828" s="10">
        <f>C2821+C2823+C2827</f>
        <v>981030.1100000001</v>
      </c>
      <c r="D2828" s="6">
        <f>D2821+D2823+D2827</f>
        <v>735982.46</v>
      </c>
      <c r="E2828" s="7"/>
      <c r="F2828" s="8"/>
      <c r="G2828" s="10">
        <f>B2828+C2828-D2828</f>
        <v>1004492.81</v>
      </c>
    </row>
    <row r="2829" spans="1:3" ht="15.75" thickBot="1">
      <c r="A2829" s="3" t="s">
        <v>15</v>
      </c>
      <c r="B2829" s="3"/>
      <c r="C2829" s="13">
        <v>-120257.29</v>
      </c>
    </row>
    <row r="2830" spans="1:3" ht="12.75">
      <c r="A2830" s="2" t="s">
        <v>16</v>
      </c>
      <c r="B2830" s="2"/>
      <c r="C2830">
        <f>D2821+C2829</f>
        <v>248094.52000000002</v>
      </c>
    </row>
    <row r="2831" spans="1:7" ht="12.75">
      <c r="A2831" s="14"/>
      <c r="B2831" s="14"/>
      <c r="C2831" s="15"/>
      <c r="D2831" s="15"/>
      <c r="E2831" s="15"/>
      <c r="G2831" t="s">
        <v>17</v>
      </c>
    </row>
    <row r="2832" spans="1:7" ht="12.75">
      <c r="A2832" s="2" t="s">
        <v>18</v>
      </c>
      <c r="B2832" s="2"/>
      <c r="F2832" s="16">
        <v>2</v>
      </c>
      <c r="G2832" s="16">
        <f>D2828*F2832/100</f>
        <v>14719.6492</v>
      </c>
    </row>
    <row r="2833" spans="1:7" ht="12.75">
      <c r="A2833" s="17" t="s">
        <v>19</v>
      </c>
      <c r="B2833" s="17"/>
      <c r="C2833">
        <f>B2817</f>
        <v>2475.11</v>
      </c>
      <c r="F2833" s="18">
        <v>2.96</v>
      </c>
      <c r="G2833" s="16">
        <f>C2833*F2833*12</f>
        <v>87915.9072</v>
      </c>
    </row>
    <row r="2834" spans="1:7" ht="12.75">
      <c r="A2834" s="2" t="s">
        <v>18</v>
      </c>
      <c r="B2834" s="2"/>
      <c r="F2834" s="19"/>
      <c r="G2834" s="16"/>
    </row>
    <row r="2835" spans="1:7" ht="12.75">
      <c r="A2835" s="2" t="s">
        <v>20</v>
      </c>
      <c r="B2835" s="2"/>
      <c r="F2835" s="19"/>
      <c r="G2835" s="16"/>
    </row>
    <row r="2836" spans="1:7" ht="12.75">
      <c r="A2836" s="2" t="s">
        <v>21</v>
      </c>
      <c r="B2836" s="2"/>
      <c r="F2836" s="19"/>
      <c r="G2836" s="16"/>
    </row>
    <row r="2837" spans="1:7" ht="12.75">
      <c r="A2837" s="20" t="s">
        <v>22</v>
      </c>
      <c r="B2837" s="20"/>
      <c r="F2837" s="19"/>
      <c r="G2837" s="16"/>
    </row>
    <row r="2838" spans="1:7" ht="12.75">
      <c r="A2838" s="20" t="s">
        <v>23</v>
      </c>
      <c r="B2838" s="20"/>
      <c r="F2838" s="19"/>
      <c r="G2838" s="16"/>
    </row>
    <row r="2839" spans="1:7" ht="12.75">
      <c r="A2839" s="20" t="s">
        <v>24</v>
      </c>
      <c r="B2839" s="20"/>
      <c r="F2839" s="19"/>
      <c r="G2839" s="16"/>
    </row>
    <row r="2840" spans="1:7" ht="12.75">
      <c r="A2840" s="20" t="s">
        <v>14</v>
      </c>
      <c r="B2840" s="20"/>
      <c r="F2840" s="19"/>
      <c r="G2840" s="16"/>
    </row>
    <row r="2841" spans="1:6" ht="12.75">
      <c r="A2841" s="21" t="s">
        <v>25</v>
      </c>
      <c r="B2841" s="21"/>
      <c r="C2841" s="21"/>
      <c r="D2841" s="22"/>
      <c r="E2841" s="22"/>
      <c r="F2841" s="19"/>
    </row>
    <row r="2842" spans="1:7" ht="12.75">
      <c r="A2842" s="20" t="s">
        <v>26</v>
      </c>
      <c r="B2842" s="20"/>
      <c r="C2842">
        <f>B2817</f>
        <v>2475.11</v>
      </c>
      <c r="F2842" s="19">
        <v>0</v>
      </c>
      <c r="G2842" s="16">
        <f>C2842*F2842*12</f>
        <v>0</v>
      </c>
    </row>
    <row r="2843" spans="1:7" ht="12.75">
      <c r="A2843" s="20" t="s">
        <v>27</v>
      </c>
      <c r="B2843" s="20"/>
      <c r="C2843">
        <f>B2817</f>
        <v>2475.11</v>
      </c>
      <c r="F2843" s="19">
        <v>1.43</v>
      </c>
      <c r="G2843" s="16">
        <f>C2843*F2843*12</f>
        <v>42472.8876</v>
      </c>
    </row>
    <row r="2844" spans="1:7" ht="12.75">
      <c r="A2844" s="20" t="s">
        <v>28</v>
      </c>
      <c r="B2844" s="20"/>
      <c r="C2844">
        <f>B2817</f>
        <v>2475.11</v>
      </c>
      <c r="F2844" s="19">
        <v>0</v>
      </c>
      <c r="G2844" s="16">
        <f>C2844*F2844*12</f>
        <v>0</v>
      </c>
    </row>
    <row r="2845" spans="1:7" ht="12.75">
      <c r="A2845" s="20" t="s">
        <v>29</v>
      </c>
      <c r="B2845" s="20"/>
      <c r="F2845" s="19"/>
      <c r="G2845">
        <v>59000.58</v>
      </c>
    </row>
    <row r="2846" spans="1:7" ht="12.75">
      <c r="A2846" s="20" t="s">
        <v>30</v>
      </c>
      <c r="B2846" s="20"/>
      <c r="C2846">
        <f>B2817</f>
        <v>2475.11</v>
      </c>
      <c r="F2846">
        <v>2.54</v>
      </c>
      <c r="G2846" s="16">
        <f>C2846*F2846*12</f>
        <v>75441.35280000001</v>
      </c>
    </row>
    <row r="2847" spans="1:7" ht="12.75">
      <c r="A2847" s="20" t="s">
        <v>23</v>
      </c>
      <c r="B2847" s="20"/>
      <c r="C2847">
        <f>B2817</f>
        <v>2475.11</v>
      </c>
      <c r="F2847">
        <v>0.22</v>
      </c>
      <c r="G2847" s="16">
        <f>C2847*F2847*12</f>
        <v>6534.290400000001</v>
      </c>
    </row>
    <row r="2848" spans="1:7" ht="12.75">
      <c r="A2848" s="20" t="s">
        <v>31</v>
      </c>
      <c r="B2848" s="20"/>
      <c r="G2848">
        <v>14740.96</v>
      </c>
    </row>
    <row r="2849" spans="1:7" ht="12.75">
      <c r="A2849" s="20" t="s">
        <v>32</v>
      </c>
      <c r="B2849" s="20"/>
      <c r="G2849" s="16">
        <f>D2828*1/100</f>
        <v>7359.8246</v>
      </c>
    </row>
    <row r="2850" spans="1:7" ht="12.75">
      <c r="A2850" s="20" t="s">
        <v>33</v>
      </c>
      <c r="B2850" s="20"/>
      <c r="G2850" s="16">
        <v>0</v>
      </c>
    </row>
    <row r="2851" spans="1:7" ht="12.75">
      <c r="A2851" s="23"/>
      <c r="B2851" s="23"/>
      <c r="G2851" s="16"/>
    </row>
    <row r="2852" spans="1:7" ht="12.75">
      <c r="A2852" s="20" t="s">
        <v>14</v>
      </c>
      <c r="B2852" s="20"/>
      <c r="G2852" s="16">
        <f>G2842+G2843+G2844+G2845+G2846+G2848+G2849+G2850</f>
        <v>199015.605</v>
      </c>
    </row>
    <row r="2854" spans="2:5" ht="12.75">
      <c r="B2854" s="16" t="s">
        <v>34</v>
      </c>
      <c r="C2854" s="16">
        <f>G2852+G2832+G2833</f>
        <v>301651.16140000004</v>
      </c>
      <c r="D2854" s="16"/>
      <c r="E2854" s="16"/>
    </row>
    <row r="2855" spans="1:5" ht="12.75">
      <c r="A2855" s="2" t="s">
        <v>35</v>
      </c>
      <c r="B2855" s="2"/>
      <c r="C2855" s="16">
        <f>C2830-C2854</f>
        <v>-53556.64140000002</v>
      </c>
      <c r="D2855" s="16"/>
      <c r="E2855" s="16"/>
    </row>
    <row r="2856" spans="1:2" ht="12.75">
      <c r="A2856" s="2"/>
      <c r="B2856" s="2"/>
    </row>
  </sheetData>
  <mergeCells count="2380">
    <mergeCell ref="A2849:B2849"/>
    <mergeCell ref="A2850:B2850"/>
    <mergeCell ref="A2852:B2852"/>
    <mergeCell ref="A2855:B2856"/>
    <mergeCell ref="A2845:B2845"/>
    <mergeCell ref="A2846:B2846"/>
    <mergeCell ref="A2847:B2847"/>
    <mergeCell ref="A2848:B2848"/>
    <mergeCell ref="A2841:C2841"/>
    <mergeCell ref="A2842:B2842"/>
    <mergeCell ref="A2843:B2843"/>
    <mergeCell ref="A2844:B2844"/>
    <mergeCell ref="A2837:B2837"/>
    <mergeCell ref="A2838:B2838"/>
    <mergeCell ref="A2839:B2839"/>
    <mergeCell ref="A2840:B2840"/>
    <mergeCell ref="A2833:B2833"/>
    <mergeCell ref="A2834:B2834"/>
    <mergeCell ref="A2835:B2835"/>
    <mergeCell ref="A2836:B2836"/>
    <mergeCell ref="A2829:B2829"/>
    <mergeCell ref="A2830:B2830"/>
    <mergeCell ref="A2831:B2831"/>
    <mergeCell ref="A2832:B2832"/>
    <mergeCell ref="D2825:F2825"/>
    <mergeCell ref="D2826:F2826"/>
    <mergeCell ref="D2827:F2827"/>
    <mergeCell ref="D2828:F2828"/>
    <mergeCell ref="D2821:F2821"/>
    <mergeCell ref="D2822:F2822"/>
    <mergeCell ref="D2823:F2823"/>
    <mergeCell ref="D2824:F2824"/>
    <mergeCell ref="A2813:B2814"/>
    <mergeCell ref="B2816:C2816"/>
    <mergeCell ref="A2819:B2819"/>
    <mergeCell ref="D2820:F2820"/>
    <mergeCell ref="A2806:B2806"/>
    <mergeCell ref="A2807:B2807"/>
    <mergeCell ref="A2808:B2808"/>
    <mergeCell ref="A2810:B2810"/>
    <mergeCell ref="A2802:B2802"/>
    <mergeCell ref="A2803:B2803"/>
    <mergeCell ref="A2804:B2804"/>
    <mergeCell ref="A2805:B2805"/>
    <mergeCell ref="A2798:B2798"/>
    <mergeCell ref="A2799:C2799"/>
    <mergeCell ref="A2800:B2800"/>
    <mergeCell ref="A2801:B2801"/>
    <mergeCell ref="A2794:B2794"/>
    <mergeCell ref="A2795:B2795"/>
    <mergeCell ref="A2796:B2796"/>
    <mergeCell ref="A2797:B2797"/>
    <mergeCell ref="A2790:B2790"/>
    <mergeCell ref="A2791:B2791"/>
    <mergeCell ref="A2792:B2792"/>
    <mergeCell ref="A2793:B2793"/>
    <mergeCell ref="D2786:F2786"/>
    <mergeCell ref="A2787:B2787"/>
    <mergeCell ref="A2788:B2788"/>
    <mergeCell ref="A2789:B2789"/>
    <mergeCell ref="D2782:F2782"/>
    <mergeCell ref="D2783:F2783"/>
    <mergeCell ref="D2784:F2784"/>
    <mergeCell ref="D2785:F2785"/>
    <mergeCell ref="D2778:F2778"/>
    <mergeCell ref="D2779:F2779"/>
    <mergeCell ref="D2780:F2780"/>
    <mergeCell ref="D2781:F2781"/>
    <mergeCell ref="A2768:B2768"/>
    <mergeCell ref="A2771:B2772"/>
    <mergeCell ref="B2774:C2774"/>
    <mergeCell ref="A2777:B2777"/>
    <mergeCell ref="A2763:B2763"/>
    <mergeCell ref="A2764:B2764"/>
    <mergeCell ref="A2765:B2765"/>
    <mergeCell ref="A2766:B2766"/>
    <mergeCell ref="A2759:B2759"/>
    <mergeCell ref="A2760:B2760"/>
    <mergeCell ref="A2761:B2761"/>
    <mergeCell ref="A2762:B2762"/>
    <mergeCell ref="A2755:B2755"/>
    <mergeCell ref="A2756:B2756"/>
    <mergeCell ref="A2757:C2757"/>
    <mergeCell ref="A2758:B2758"/>
    <mergeCell ref="A2751:B2751"/>
    <mergeCell ref="A2752:B2752"/>
    <mergeCell ref="A2753:B2753"/>
    <mergeCell ref="A2754:B2754"/>
    <mergeCell ref="A2747:B2747"/>
    <mergeCell ref="A2748:B2748"/>
    <mergeCell ref="A2749:B2749"/>
    <mergeCell ref="A2750:B2750"/>
    <mergeCell ref="D2743:F2743"/>
    <mergeCell ref="D2744:F2744"/>
    <mergeCell ref="A2745:B2745"/>
    <mergeCell ref="A2746:B2746"/>
    <mergeCell ref="D2739:F2739"/>
    <mergeCell ref="D2740:F2740"/>
    <mergeCell ref="D2741:F2741"/>
    <mergeCell ref="D2742:F2742"/>
    <mergeCell ref="A2735:B2735"/>
    <mergeCell ref="D2736:F2736"/>
    <mergeCell ref="D2737:F2737"/>
    <mergeCell ref="D2738:F2738"/>
    <mergeCell ref="A2724:B2724"/>
    <mergeCell ref="A2726:B2726"/>
    <mergeCell ref="A2729:B2730"/>
    <mergeCell ref="B2732:C2732"/>
    <mergeCell ref="A2720:B2720"/>
    <mergeCell ref="A2721:B2721"/>
    <mergeCell ref="A2722:B2722"/>
    <mergeCell ref="A2723:B2723"/>
    <mergeCell ref="A2716:B2716"/>
    <mergeCell ref="A2717:B2717"/>
    <mergeCell ref="A2718:B2718"/>
    <mergeCell ref="A2719:B2719"/>
    <mergeCell ref="A2712:B2712"/>
    <mergeCell ref="A2713:B2713"/>
    <mergeCell ref="A2714:B2714"/>
    <mergeCell ref="A2715:C2715"/>
    <mergeCell ref="A2708:B2708"/>
    <mergeCell ref="A2709:B2709"/>
    <mergeCell ref="A2710:B2710"/>
    <mergeCell ref="A2711:B2711"/>
    <mergeCell ref="A2704:B2704"/>
    <mergeCell ref="A2705:B2705"/>
    <mergeCell ref="A2706:B2706"/>
    <mergeCell ref="A2707:B2707"/>
    <mergeCell ref="D2700:F2700"/>
    <mergeCell ref="D2701:F2701"/>
    <mergeCell ref="D2702:F2702"/>
    <mergeCell ref="A2703:B2703"/>
    <mergeCell ref="D2696:F2696"/>
    <mergeCell ref="D2697:F2697"/>
    <mergeCell ref="D2698:F2698"/>
    <mergeCell ref="D2699:F2699"/>
    <mergeCell ref="B2690:C2690"/>
    <mergeCell ref="A2693:B2693"/>
    <mergeCell ref="D2694:F2694"/>
    <mergeCell ref="D2695:F2695"/>
    <mergeCell ref="A2681:B2681"/>
    <mergeCell ref="A2682:B2682"/>
    <mergeCell ref="A2684:B2684"/>
    <mergeCell ref="A2687:B2688"/>
    <mergeCell ref="A2677:B2677"/>
    <mergeCell ref="A2678:B2678"/>
    <mergeCell ref="A2679:B2679"/>
    <mergeCell ref="A2680:B2680"/>
    <mergeCell ref="A2673:C2673"/>
    <mergeCell ref="A2674:B2674"/>
    <mergeCell ref="A2675:B2675"/>
    <mergeCell ref="A2676:B2676"/>
    <mergeCell ref="A2669:B2669"/>
    <mergeCell ref="A2670:B2670"/>
    <mergeCell ref="A2671:B2671"/>
    <mergeCell ref="A2672:B2672"/>
    <mergeCell ref="A2665:B2665"/>
    <mergeCell ref="A2666:B2666"/>
    <mergeCell ref="A2667:B2667"/>
    <mergeCell ref="A2668:B2668"/>
    <mergeCell ref="A2661:B2661"/>
    <mergeCell ref="A2662:B2662"/>
    <mergeCell ref="A2663:B2663"/>
    <mergeCell ref="A2664:B2664"/>
    <mergeCell ref="D2657:F2657"/>
    <mergeCell ref="D2658:F2658"/>
    <mergeCell ref="D2659:F2659"/>
    <mergeCell ref="D2660:F2660"/>
    <mergeCell ref="D2653:F2653"/>
    <mergeCell ref="D2654:F2654"/>
    <mergeCell ref="D2655:F2655"/>
    <mergeCell ref="D2656:F2656"/>
    <mergeCell ref="A2645:B2646"/>
    <mergeCell ref="B2648:C2648"/>
    <mergeCell ref="A2651:B2651"/>
    <mergeCell ref="D2652:F2652"/>
    <mergeCell ref="A2638:B2638"/>
    <mergeCell ref="A2639:B2639"/>
    <mergeCell ref="A2640:B2640"/>
    <mergeCell ref="A2642:B2642"/>
    <mergeCell ref="A2634:B2634"/>
    <mergeCell ref="A2635:B2635"/>
    <mergeCell ref="A2636:B2636"/>
    <mergeCell ref="A2637:B2637"/>
    <mergeCell ref="A2630:B2630"/>
    <mergeCell ref="A2631:C2631"/>
    <mergeCell ref="A2632:B2632"/>
    <mergeCell ref="A2633:B2633"/>
    <mergeCell ref="A2626:B2626"/>
    <mergeCell ref="A2627:B2627"/>
    <mergeCell ref="A2628:B2628"/>
    <mergeCell ref="A2629:B2629"/>
    <mergeCell ref="A2622:B2622"/>
    <mergeCell ref="A2623:B2623"/>
    <mergeCell ref="A2624:B2624"/>
    <mergeCell ref="A2625:B2625"/>
    <mergeCell ref="D2618:F2618"/>
    <mergeCell ref="A2619:B2619"/>
    <mergeCell ref="A2620:B2620"/>
    <mergeCell ref="A2621:B2621"/>
    <mergeCell ref="D2614:F2614"/>
    <mergeCell ref="D2615:F2615"/>
    <mergeCell ref="D2616:F2616"/>
    <mergeCell ref="D2617:F2617"/>
    <mergeCell ref="D2610:F2610"/>
    <mergeCell ref="D2611:F2611"/>
    <mergeCell ref="D2612:F2612"/>
    <mergeCell ref="D2613:F2613"/>
    <mergeCell ref="A2600:B2600"/>
    <mergeCell ref="A2603:B2604"/>
    <mergeCell ref="B2606:C2606"/>
    <mergeCell ref="A2609:B2609"/>
    <mergeCell ref="A2595:B2595"/>
    <mergeCell ref="A2596:B2596"/>
    <mergeCell ref="A2597:B2597"/>
    <mergeCell ref="A2598:B2598"/>
    <mergeCell ref="A2591:B2591"/>
    <mergeCell ref="A2592:B2592"/>
    <mergeCell ref="A2593:B2593"/>
    <mergeCell ref="A2594:B2594"/>
    <mergeCell ref="A2587:B2587"/>
    <mergeCell ref="A2588:B2588"/>
    <mergeCell ref="A2589:C2589"/>
    <mergeCell ref="A2590:B2590"/>
    <mergeCell ref="A2583:B2583"/>
    <mergeCell ref="A2584:B2584"/>
    <mergeCell ref="A2585:B2585"/>
    <mergeCell ref="A2586:B2586"/>
    <mergeCell ref="A2579:B2579"/>
    <mergeCell ref="A2580:B2580"/>
    <mergeCell ref="A2581:B2581"/>
    <mergeCell ref="A2582:B2582"/>
    <mergeCell ref="D2575:F2575"/>
    <mergeCell ref="D2576:F2576"/>
    <mergeCell ref="A2577:B2577"/>
    <mergeCell ref="A2578:B2578"/>
    <mergeCell ref="D2571:F2571"/>
    <mergeCell ref="D2572:F2572"/>
    <mergeCell ref="D2573:F2573"/>
    <mergeCell ref="D2574:F2574"/>
    <mergeCell ref="A2567:B2567"/>
    <mergeCell ref="D2568:F2568"/>
    <mergeCell ref="D2569:F2569"/>
    <mergeCell ref="D2570:F2570"/>
    <mergeCell ref="A2556:B2556"/>
    <mergeCell ref="A2558:B2558"/>
    <mergeCell ref="A2561:B2562"/>
    <mergeCell ref="B2564:C2564"/>
    <mergeCell ref="A2552:B2552"/>
    <mergeCell ref="A2553:B2553"/>
    <mergeCell ref="A2554:B2554"/>
    <mergeCell ref="A2555:B2555"/>
    <mergeCell ref="A2548:B2548"/>
    <mergeCell ref="A2549:B2549"/>
    <mergeCell ref="A2550:B2550"/>
    <mergeCell ref="A2551:B2551"/>
    <mergeCell ref="A2544:B2544"/>
    <mergeCell ref="A2545:B2545"/>
    <mergeCell ref="A2546:B2546"/>
    <mergeCell ref="A2547:C2547"/>
    <mergeCell ref="A2540:B2540"/>
    <mergeCell ref="A2541:B2541"/>
    <mergeCell ref="A2542:B2542"/>
    <mergeCell ref="A2543:B2543"/>
    <mergeCell ref="A2536:B2536"/>
    <mergeCell ref="A2537:B2537"/>
    <mergeCell ref="A2538:B2538"/>
    <mergeCell ref="A2539:B2539"/>
    <mergeCell ref="D2532:F2532"/>
    <mergeCell ref="D2533:F2533"/>
    <mergeCell ref="D2534:F2534"/>
    <mergeCell ref="A2535:B2535"/>
    <mergeCell ref="D2528:F2528"/>
    <mergeCell ref="D2529:F2529"/>
    <mergeCell ref="D2530:F2530"/>
    <mergeCell ref="D2531:F2531"/>
    <mergeCell ref="B2522:C2522"/>
    <mergeCell ref="A2525:B2525"/>
    <mergeCell ref="D2526:F2526"/>
    <mergeCell ref="D2527:F2527"/>
    <mergeCell ref="A2513:B2513"/>
    <mergeCell ref="A2514:B2514"/>
    <mergeCell ref="A2516:B2516"/>
    <mergeCell ref="A2519:B2520"/>
    <mergeCell ref="A2509:B2509"/>
    <mergeCell ref="A2510:B2510"/>
    <mergeCell ref="A2511:B2511"/>
    <mergeCell ref="A2512:B2512"/>
    <mergeCell ref="A2505:C2505"/>
    <mergeCell ref="A2506:B2506"/>
    <mergeCell ref="A2507:B2507"/>
    <mergeCell ref="A2508:B2508"/>
    <mergeCell ref="A2501:B2501"/>
    <mergeCell ref="A2502:B2502"/>
    <mergeCell ref="A2503:B2503"/>
    <mergeCell ref="A2504:B2504"/>
    <mergeCell ref="A2497:B2497"/>
    <mergeCell ref="A2498:B2498"/>
    <mergeCell ref="A2499:B2499"/>
    <mergeCell ref="A2500:B2500"/>
    <mergeCell ref="A2493:B2493"/>
    <mergeCell ref="A2494:B2494"/>
    <mergeCell ref="A2495:B2495"/>
    <mergeCell ref="A2496:B2496"/>
    <mergeCell ref="D2489:F2489"/>
    <mergeCell ref="D2490:F2490"/>
    <mergeCell ref="D2491:F2491"/>
    <mergeCell ref="D2492:F2492"/>
    <mergeCell ref="D2485:F2485"/>
    <mergeCell ref="D2486:F2486"/>
    <mergeCell ref="D2487:F2487"/>
    <mergeCell ref="D2488:F2488"/>
    <mergeCell ref="A2477:B2478"/>
    <mergeCell ref="B2480:C2480"/>
    <mergeCell ref="A2483:B2483"/>
    <mergeCell ref="D2484:F2484"/>
    <mergeCell ref="A2470:B2470"/>
    <mergeCell ref="A2471:B2471"/>
    <mergeCell ref="A2472:B2472"/>
    <mergeCell ref="A2474:B2474"/>
    <mergeCell ref="A2466:B2466"/>
    <mergeCell ref="A2467:B2467"/>
    <mergeCell ref="A2468:B2468"/>
    <mergeCell ref="A2469:B2469"/>
    <mergeCell ref="A2462:B2462"/>
    <mergeCell ref="A2463:C2463"/>
    <mergeCell ref="A2464:B2464"/>
    <mergeCell ref="A2465:B2465"/>
    <mergeCell ref="A2458:B2458"/>
    <mergeCell ref="A2459:B2459"/>
    <mergeCell ref="A2460:B2460"/>
    <mergeCell ref="A2461:B2461"/>
    <mergeCell ref="A2454:B2454"/>
    <mergeCell ref="A2455:B2455"/>
    <mergeCell ref="A2456:B2456"/>
    <mergeCell ref="A2457:B2457"/>
    <mergeCell ref="D2450:F2450"/>
    <mergeCell ref="A2451:B2451"/>
    <mergeCell ref="A2452:B2452"/>
    <mergeCell ref="A2453:B2453"/>
    <mergeCell ref="D2446:F2446"/>
    <mergeCell ref="D2447:F2447"/>
    <mergeCell ref="D2448:F2448"/>
    <mergeCell ref="D2449:F2449"/>
    <mergeCell ref="D2442:F2442"/>
    <mergeCell ref="D2443:F2443"/>
    <mergeCell ref="D2444:F2444"/>
    <mergeCell ref="D2445:F2445"/>
    <mergeCell ref="A2432:B2432"/>
    <mergeCell ref="A2435:B2436"/>
    <mergeCell ref="B2438:C2438"/>
    <mergeCell ref="A2441:B2441"/>
    <mergeCell ref="A2427:B2427"/>
    <mergeCell ref="A2428:B2428"/>
    <mergeCell ref="A2429:B2429"/>
    <mergeCell ref="A2430:B2430"/>
    <mergeCell ref="A2423:B2423"/>
    <mergeCell ref="A2424:B2424"/>
    <mergeCell ref="A2425:B2425"/>
    <mergeCell ref="A2426:B2426"/>
    <mergeCell ref="A2419:B2419"/>
    <mergeCell ref="A2420:B2420"/>
    <mergeCell ref="A2421:C2421"/>
    <mergeCell ref="A2422:B2422"/>
    <mergeCell ref="A2415:B2415"/>
    <mergeCell ref="A2416:B2416"/>
    <mergeCell ref="A2417:B2417"/>
    <mergeCell ref="A2418:B2418"/>
    <mergeCell ref="A2411:B2411"/>
    <mergeCell ref="A2412:B2412"/>
    <mergeCell ref="A2413:B2413"/>
    <mergeCell ref="A2414:B2414"/>
    <mergeCell ref="D2407:F2407"/>
    <mergeCell ref="D2408:F2408"/>
    <mergeCell ref="A2409:B2409"/>
    <mergeCell ref="A2410:B2410"/>
    <mergeCell ref="D2403:F2403"/>
    <mergeCell ref="D2404:F2404"/>
    <mergeCell ref="D2405:F2405"/>
    <mergeCell ref="D2406:F2406"/>
    <mergeCell ref="A2399:B2399"/>
    <mergeCell ref="D2400:F2400"/>
    <mergeCell ref="D2401:F2401"/>
    <mergeCell ref="D2402:F2402"/>
    <mergeCell ref="A2388:B2388"/>
    <mergeCell ref="A2390:B2390"/>
    <mergeCell ref="A2393:B2394"/>
    <mergeCell ref="B2396:C2396"/>
    <mergeCell ref="A2384:B2384"/>
    <mergeCell ref="A2385:B2385"/>
    <mergeCell ref="A2386:B2386"/>
    <mergeCell ref="A2387:B2387"/>
    <mergeCell ref="A2380:B2380"/>
    <mergeCell ref="A2381:B2381"/>
    <mergeCell ref="A2382:B2382"/>
    <mergeCell ref="A2383:B2383"/>
    <mergeCell ref="A2376:B2376"/>
    <mergeCell ref="A2377:B2377"/>
    <mergeCell ref="A2378:B2378"/>
    <mergeCell ref="A2379:C2379"/>
    <mergeCell ref="A2372:B2372"/>
    <mergeCell ref="A2373:B2373"/>
    <mergeCell ref="A2374:B2374"/>
    <mergeCell ref="A2375:B2375"/>
    <mergeCell ref="A2368:B2368"/>
    <mergeCell ref="A2369:B2369"/>
    <mergeCell ref="A2370:B2370"/>
    <mergeCell ref="A2371:B2371"/>
    <mergeCell ref="D2364:F2364"/>
    <mergeCell ref="D2365:F2365"/>
    <mergeCell ref="D2366:F2366"/>
    <mergeCell ref="A2367:B2367"/>
    <mergeCell ref="D2360:F2360"/>
    <mergeCell ref="D2361:F2361"/>
    <mergeCell ref="D2362:F2362"/>
    <mergeCell ref="D2363:F2363"/>
    <mergeCell ref="B2354:C2354"/>
    <mergeCell ref="A2357:B2357"/>
    <mergeCell ref="D2358:F2358"/>
    <mergeCell ref="D2359:F2359"/>
    <mergeCell ref="A2345:B2345"/>
    <mergeCell ref="A2346:B2346"/>
    <mergeCell ref="A2348:B2348"/>
    <mergeCell ref="A2351:B2352"/>
    <mergeCell ref="A2341:B2341"/>
    <mergeCell ref="A2342:B2342"/>
    <mergeCell ref="A2343:B2343"/>
    <mergeCell ref="A2344:B2344"/>
    <mergeCell ref="A2337:C2337"/>
    <mergeCell ref="A2338:B2338"/>
    <mergeCell ref="A2339:B2339"/>
    <mergeCell ref="A2340:B2340"/>
    <mergeCell ref="A2333:B2333"/>
    <mergeCell ref="A2334:B2334"/>
    <mergeCell ref="A2335:B2335"/>
    <mergeCell ref="A2336:B2336"/>
    <mergeCell ref="A2329:B2329"/>
    <mergeCell ref="A2330:B2330"/>
    <mergeCell ref="A2331:B2331"/>
    <mergeCell ref="A2332:B2332"/>
    <mergeCell ref="A2325:B2325"/>
    <mergeCell ref="A2326:B2326"/>
    <mergeCell ref="A2327:B2327"/>
    <mergeCell ref="A2328:B2328"/>
    <mergeCell ref="D2321:F2321"/>
    <mergeCell ref="D2322:F2322"/>
    <mergeCell ref="D2323:F2323"/>
    <mergeCell ref="D2324:F2324"/>
    <mergeCell ref="D2317:F2317"/>
    <mergeCell ref="D2318:F2318"/>
    <mergeCell ref="D2319:F2319"/>
    <mergeCell ref="D2320:F2320"/>
    <mergeCell ref="A2309:B2310"/>
    <mergeCell ref="B2312:C2312"/>
    <mergeCell ref="A2315:B2315"/>
    <mergeCell ref="D2316:F2316"/>
    <mergeCell ref="A2302:B2302"/>
    <mergeCell ref="A2303:B2303"/>
    <mergeCell ref="A2304:B2304"/>
    <mergeCell ref="A2306:B2306"/>
    <mergeCell ref="A2298:B2298"/>
    <mergeCell ref="A2299:B2299"/>
    <mergeCell ref="A2300:B2300"/>
    <mergeCell ref="A2301:B2301"/>
    <mergeCell ref="A2294:B2294"/>
    <mergeCell ref="A2295:C2295"/>
    <mergeCell ref="A2296:B2296"/>
    <mergeCell ref="A2297:B2297"/>
    <mergeCell ref="A2290:B2290"/>
    <mergeCell ref="A2291:B2291"/>
    <mergeCell ref="A2292:B2292"/>
    <mergeCell ref="A2293:B2293"/>
    <mergeCell ref="A2286:B2286"/>
    <mergeCell ref="A2287:B2287"/>
    <mergeCell ref="A2288:B2288"/>
    <mergeCell ref="A2289:B2289"/>
    <mergeCell ref="D2282:F2282"/>
    <mergeCell ref="A2283:B2283"/>
    <mergeCell ref="A2284:B2284"/>
    <mergeCell ref="A2285:B2285"/>
    <mergeCell ref="D2278:F2278"/>
    <mergeCell ref="D2279:F2279"/>
    <mergeCell ref="D2280:F2280"/>
    <mergeCell ref="D2281:F2281"/>
    <mergeCell ref="D2274:F2274"/>
    <mergeCell ref="D2275:F2275"/>
    <mergeCell ref="D2276:F2276"/>
    <mergeCell ref="D2277:F2277"/>
    <mergeCell ref="A2264:B2264"/>
    <mergeCell ref="A2267:B2268"/>
    <mergeCell ref="B2270:C2270"/>
    <mergeCell ref="A2273:B2273"/>
    <mergeCell ref="A2259:B2259"/>
    <mergeCell ref="A2260:B2260"/>
    <mergeCell ref="A2261:B2261"/>
    <mergeCell ref="A2262:B2262"/>
    <mergeCell ref="A2255:B2255"/>
    <mergeCell ref="A2256:B2256"/>
    <mergeCell ref="A2257:B2257"/>
    <mergeCell ref="A2258:B2258"/>
    <mergeCell ref="A2251:B2251"/>
    <mergeCell ref="A2252:B2252"/>
    <mergeCell ref="A2253:C2253"/>
    <mergeCell ref="A2254:B2254"/>
    <mergeCell ref="A2247:B2247"/>
    <mergeCell ref="A2248:B2248"/>
    <mergeCell ref="A2249:B2249"/>
    <mergeCell ref="A2250:B2250"/>
    <mergeCell ref="A2243:B2243"/>
    <mergeCell ref="A2244:B2244"/>
    <mergeCell ref="A2245:B2245"/>
    <mergeCell ref="A2246:B2246"/>
    <mergeCell ref="D2239:F2239"/>
    <mergeCell ref="D2240:F2240"/>
    <mergeCell ref="A2241:B2241"/>
    <mergeCell ref="A2242:B2242"/>
    <mergeCell ref="D2235:F2235"/>
    <mergeCell ref="D2236:F2236"/>
    <mergeCell ref="D2237:F2237"/>
    <mergeCell ref="D2238:F2238"/>
    <mergeCell ref="A2231:B2231"/>
    <mergeCell ref="D2232:F2232"/>
    <mergeCell ref="D2233:F2233"/>
    <mergeCell ref="D2234:F2234"/>
    <mergeCell ref="A2220:B2220"/>
    <mergeCell ref="A2222:B2222"/>
    <mergeCell ref="A2225:B2226"/>
    <mergeCell ref="B2228:C2228"/>
    <mergeCell ref="A2216:B2216"/>
    <mergeCell ref="A2217:B2217"/>
    <mergeCell ref="A2218:B2218"/>
    <mergeCell ref="A2219:B2219"/>
    <mergeCell ref="A2212:B2212"/>
    <mergeCell ref="A2213:B2213"/>
    <mergeCell ref="A2214:B2214"/>
    <mergeCell ref="A2215:B2215"/>
    <mergeCell ref="A2208:B2208"/>
    <mergeCell ref="A2209:B2209"/>
    <mergeCell ref="A2210:B2210"/>
    <mergeCell ref="A2211:C2211"/>
    <mergeCell ref="A2204:B2204"/>
    <mergeCell ref="A2205:B2205"/>
    <mergeCell ref="A2206:B2206"/>
    <mergeCell ref="A2207:B2207"/>
    <mergeCell ref="A2200:B2200"/>
    <mergeCell ref="A2201:B2201"/>
    <mergeCell ref="A2202:B2202"/>
    <mergeCell ref="A2203:B2203"/>
    <mergeCell ref="D2196:F2196"/>
    <mergeCell ref="D2197:F2197"/>
    <mergeCell ref="D2198:F2198"/>
    <mergeCell ref="A2199:B2199"/>
    <mergeCell ref="D2192:F2192"/>
    <mergeCell ref="D2193:F2193"/>
    <mergeCell ref="D2194:F2194"/>
    <mergeCell ref="D2195:F2195"/>
    <mergeCell ref="B2186:C2186"/>
    <mergeCell ref="A2189:B2189"/>
    <mergeCell ref="D2190:F2190"/>
    <mergeCell ref="D2191:F2191"/>
    <mergeCell ref="A2177:B2177"/>
    <mergeCell ref="A2178:B2178"/>
    <mergeCell ref="A2180:B2180"/>
    <mergeCell ref="A2183:B2184"/>
    <mergeCell ref="A2173:B2173"/>
    <mergeCell ref="A2174:B2174"/>
    <mergeCell ref="A2175:B2175"/>
    <mergeCell ref="A2176:B2176"/>
    <mergeCell ref="A2169:C2169"/>
    <mergeCell ref="A2170:B2170"/>
    <mergeCell ref="A2171:B2171"/>
    <mergeCell ref="A2172:B2172"/>
    <mergeCell ref="A2165:B2165"/>
    <mergeCell ref="A2166:B2166"/>
    <mergeCell ref="A2167:B2167"/>
    <mergeCell ref="A2168:B2168"/>
    <mergeCell ref="A2161:B2161"/>
    <mergeCell ref="A2162:B2162"/>
    <mergeCell ref="A2163:B2163"/>
    <mergeCell ref="A2164:B2164"/>
    <mergeCell ref="A2157:B2157"/>
    <mergeCell ref="A2158:B2158"/>
    <mergeCell ref="A2159:B2159"/>
    <mergeCell ref="A2160:B2160"/>
    <mergeCell ref="D2153:F2153"/>
    <mergeCell ref="D2154:F2154"/>
    <mergeCell ref="D2155:F2155"/>
    <mergeCell ref="D2156:F2156"/>
    <mergeCell ref="D2149:F2149"/>
    <mergeCell ref="D2150:F2150"/>
    <mergeCell ref="D2151:F2151"/>
    <mergeCell ref="D2152:F2152"/>
    <mergeCell ref="A2141:B2142"/>
    <mergeCell ref="B2144:C2144"/>
    <mergeCell ref="A2147:B2147"/>
    <mergeCell ref="D2148:F2148"/>
    <mergeCell ref="A2134:B2134"/>
    <mergeCell ref="A2135:B2135"/>
    <mergeCell ref="A2136:B2136"/>
    <mergeCell ref="A2138:B2138"/>
    <mergeCell ref="A2130:B2130"/>
    <mergeCell ref="A2131:B2131"/>
    <mergeCell ref="A2132:B2132"/>
    <mergeCell ref="A2133:B2133"/>
    <mergeCell ref="A2126:B2126"/>
    <mergeCell ref="A2127:C2127"/>
    <mergeCell ref="A2128:B2128"/>
    <mergeCell ref="A2129:B2129"/>
    <mergeCell ref="A2122:B2122"/>
    <mergeCell ref="A2123:B2123"/>
    <mergeCell ref="A2124:B2124"/>
    <mergeCell ref="A2125:B2125"/>
    <mergeCell ref="A2118:B2118"/>
    <mergeCell ref="A2119:B2119"/>
    <mergeCell ref="A2120:B2120"/>
    <mergeCell ref="A2121:B2121"/>
    <mergeCell ref="D2114:F2114"/>
    <mergeCell ref="A2115:B2115"/>
    <mergeCell ref="A2116:B2116"/>
    <mergeCell ref="A2117:B2117"/>
    <mergeCell ref="D2110:F2110"/>
    <mergeCell ref="D2111:F2111"/>
    <mergeCell ref="D2112:F2112"/>
    <mergeCell ref="D2113:F2113"/>
    <mergeCell ref="D2106:F2106"/>
    <mergeCell ref="D2107:F2107"/>
    <mergeCell ref="D2108:F2108"/>
    <mergeCell ref="D2109:F2109"/>
    <mergeCell ref="A2096:B2096"/>
    <mergeCell ref="A2099:B2100"/>
    <mergeCell ref="B2102:C2102"/>
    <mergeCell ref="A2105:B2105"/>
    <mergeCell ref="A2091:B2091"/>
    <mergeCell ref="A2092:B2092"/>
    <mergeCell ref="A2093:B2093"/>
    <mergeCell ref="A2094:B2094"/>
    <mergeCell ref="A2087:B2087"/>
    <mergeCell ref="A2088:B2088"/>
    <mergeCell ref="A2089:B2089"/>
    <mergeCell ref="A2090:B2090"/>
    <mergeCell ref="A2083:B2083"/>
    <mergeCell ref="A2084:B2084"/>
    <mergeCell ref="A2085:C2085"/>
    <mergeCell ref="A2086:B2086"/>
    <mergeCell ref="A2079:B2079"/>
    <mergeCell ref="A2080:B2080"/>
    <mergeCell ref="A2081:B2081"/>
    <mergeCell ref="A2082:B2082"/>
    <mergeCell ref="A2075:B2075"/>
    <mergeCell ref="A2076:B2076"/>
    <mergeCell ref="A2077:B2077"/>
    <mergeCell ref="A2078:B2078"/>
    <mergeCell ref="D2071:F2071"/>
    <mergeCell ref="D2072:F2072"/>
    <mergeCell ref="A2073:B2073"/>
    <mergeCell ref="A2074:B2074"/>
    <mergeCell ref="D2067:F2067"/>
    <mergeCell ref="D2068:F2068"/>
    <mergeCell ref="D2069:F2069"/>
    <mergeCell ref="D2070:F2070"/>
    <mergeCell ref="A2063:B2063"/>
    <mergeCell ref="D2064:F2064"/>
    <mergeCell ref="D2065:F2065"/>
    <mergeCell ref="D2066:F2066"/>
    <mergeCell ref="A2052:B2052"/>
    <mergeCell ref="A2054:B2054"/>
    <mergeCell ref="A2057:B2058"/>
    <mergeCell ref="B2060:C2060"/>
    <mergeCell ref="A2048:B2048"/>
    <mergeCell ref="A2049:B2049"/>
    <mergeCell ref="A2050:B2050"/>
    <mergeCell ref="A2051:B2051"/>
    <mergeCell ref="A2044:B2044"/>
    <mergeCell ref="A2045:B2045"/>
    <mergeCell ref="A2046:B2046"/>
    <mergeCell ref="A2047:B2047"/>
    <mergeCell ref="A2040:B2040"/>
    <mergeCell ref="A2041:B2041"/>
    <mergeCell ref="A2042:B2042"/>
    <mergeCell ref="A2043:C2043"/>
    <mergeCell ref="A2036:B2036"/>
    <mergeCell ref="A2037:B2037"/>
    <mergeCell ref="A2038:B2038"/>
    <mergeCell ref="A2039:B2039"/>
    <mergeCell ref="A2032:B2032"/>
    <mergeCell ref="A2033:B2033"/>
    <mergeCell ref="A2034:B2034"/>
    <mergeCell ref="A2035:B2035"/>
    <mergeCell ref="D2028:F2028"/>
    <mergeCell ref="D2029:F2029"/>
    <mergeCell ref="D2030:F2030"/>
    <mergeCell ref="A2031:B2031"/>
    <mergeCell ref="D2024:F2024"/>
    <mergeCell ref="D2025:F2025"/>
    <mergeCell ref="D2026:F2026"/>
    <mergeCell ref="D2027:F2027"/>
    <mergeCell ref="B2018:C2018"/>
    <mergeCell ref="A2021:B2021"/>
    <mergeCell ref="D2022:F2022"/>
    <mergeCell ref="D2023:F2023"/>
    <mergeCell ref="A2009:B2009"/>
    <mergeCell ref="A2010:B2010"/>
    <mergeCell ref="A2012:B2012"/>
    <mergeCell ref="A2015:B2016"/>
    <mergeCell ref="A2005:B2005"/>
    <mergeCell ref="A2006:B2006"/>
    <mergeCell ref="A2007:B2007"/>
    <mergeCell ref="A2008:B2008"/>
    <mergeCell ref="A2001:C2001"/>
    <mergeCell ref="A2002:B2002"/>
    <mergeCell ref="A2003:B2003"/>
    <mergeCell ref="A2004:B2004"/>
    <mergeCell ref="A1997:B1997"/>
    <mergeCell ref="A1998:B1998"/>
    <mergeCell ref="A1999:B1999"/>
    <mergeCell ref="A2000:B2000"/>
    <mergeCell ref="A1993:B1993"/>
    <mergeCell ref="A1994:B1994"/>
    <mergeCell ref="A1995:B1995"/>
    <mergeCell ref="A1996:B1996"/>
    <mergeCell ref="A1989:B1989"/>
    <mergeCell ref="A1990:B1990"/>
    <mergeCell ref="A1991:B1991"/>
    <mergeCell ref="A1992:B1992"/>
    <mergeCell ref="D1985:F1985"/>
    <mergeCell ref="D1986:F1986"/>
    <mergeCell ref="D1987:F1987"/>
    <mergeCell ref="D1988:F1988"/>
    <mergeCell ref="D1981:F1981"/>
    <mergeCell ref="D1982:F1982"/>
    <mergeCell ref="D1983:F1983"/>
    <mergeCell ref="D1984:F1984"/>
    <mergeCell ref="A1973:B1974"/>
    <mergeCell ref="B1976:C1976"/>
    <mergeCell ref="A1979:B1979"/>
    <mergeCell ref="D1980:F1980"/>
    <mergeCell ref="A1966:B1966"/>
    <mergeCell ref="A1967:B1967"/>
    <mergeCell ref="A1968:B1968"/>
    <mergeCell ref="A1970:B1970"/>
    <mergeCell ref="A1962:B1962"/>
    <mergeCell ref="A1963:B1963"/>
    <mergeCell ref="A1964:B1964"/>
    <mergeCell ref="A1965:B1965"/>
    <mergeCell ref="A1958:B1958"/>
    <mergeCell ref="A1959:C1959"/>
    <mergeCell ref="A1960:B1960"/>
    <mergeCell ref="A1961:B1961"/>
    <mergeCell ref="A1954:B1954"/>
    <mergeCell ref="A1955:B1955"/>
    <mergeCell ref="A1956:B1956"/>
    <mergeCell ref="A1957:B1957"/>
    <mergeCell ref="A1950:B1950"/>
    <mergeCell ref="A1951:B1951"/>
    <mergeCell ref="A1952:B1952"/>
    <mergeCell ref="A1953:B1953"/>
    <mergeCell ref="D1946:F1946"/>
    <mergeCell ref="A1947:B1947"/>
    <mergeCell ref="A1948:B1948"/>
    <mergeCell ref="A1949:B1949"/>
    <mergeCell ref="D1942:F1942"/>
    <mergeCell ref="D1943:F1943"/>
    <mergeCell ref="D1944:F1944"/>
    <mergeCell ref="D1945:F1945"/>
    <mergeCell ref="D1938:F1938"/>
    <mergeCell ref="D1939:F1939"/>
    <mergeCell ref="D1940:F1940"/>
    <mergeCell ref="D1941:F1941"/>
    <mergeCell ref="A1928:B1928"/>
    <mergeCell ref="A1931:B1932"/>
    <mergeCell ref="B1934:C1934"/>
    <mergeCell ref="A1937:B1937"/>
    <mergeCell ref="A1923:B1923"/>
    <mergeCell ref="A1924:B1924"/>
    <mergeCell ref="A1925:B1925"/>
    <mergeCell ref="A1926:B1926"/>
    <mergeCell ref="A1919:B1919"/>
    <mergeCell ref="A1920:B1920"/>
    <mergeCell ref="A1921:B1921"/>
    <mergeCell ref="A1922:B1922"/>
    <mergeCell ref="A1915:B1915"/>
    <mergeCell ref="A1916:B1916"/>
    <mergeCell ref="A1917:C1917"/>
    <mergeCell ref="A1918:B1918"/>
    <mergeCell ref="A1911:B1911"/>
    <mergeCell ref="A1912:B1912"/>
    <mergeCell ref="A1913:B1913"/>
    <mergeCell ref="A1914:B1914"/>
    <mergeCell ref="A1907:B1907"/>
    <mergeCell ref="A1908:B1908"/>
    <mergeCell ref="A1909:B1909"/>
    <mergeCell ref="A1910:B1910"/>
    <mergeCell ref="D1903:F1903"/>
    <mergeCell ref="D1904:F1904"/>
    <mergeCell ref="A1905:B1905"/>
    <mergeCell ref="A1906:B1906"/>
    <mergeCell ref="D1899:F1899"/>
    <mergeCell ref="D1900:F1900"/>
    <mergeCell ref="D1901:F1901"/>
    <mergeCell ref="D1902:F1902"/>
    <mergeCell ref="A1895:B1895"/>
    <mergeCell ref="D1896:F1896"/>
    <mergeCell ref="D1897:F1897"/>
    <mergeCell ref="D1898:F1898"/>
    <mergeCell ref="A1884:B1884"/>
    <mergeCell ref="A1886:B1886"/>
    <mergeCell ref="A1889:B1890"/>
    <mergeCell ref="B1892:C1892"/>
    <mergeCell ref="A1880:B1880"/>
    <mergeCell ref="A1881:B1881"/>
    <mergeCell ref="A1882:B1882"/>
    <mergeCell ref="A1883:B1883"/>
    <mergeCell ref="A1876:B1876"/>
    <mergeCell ref="A1877:B1877"/>
    <mergeCell ref="A1878:B1878"/>
    <mergeCell ref="A1879:B1879"/>
    <mergeCell ref="A1872:B1872"/>
    <mergeCell ref="A1873:B1873"/>
    <mergeCell ref="A1874:B1874"/>
    <mergeCell ref="A1875:C1875"/>
    <mergeCell ref="A1868:B1868"/>
    <mergeCell ref="A1869:B1869"/>
    <mergeCell ref="A1870:B1870"/>
    <mergeCell ref="A1871:B1871"/>
    <mergeCell ref="A1864:B1864"/>
    <mergeCell ref="A1865:B1865"/>
    <mergeCell ref="A1866:B1866"/>
    <mergeCell ref="A1867:B1867"/>
    <mergeCell ref="D1860:F1860"/>
    <mergeCell ref="D1861:F1861"/>
    <mergeCell ref="D1862:F1862"/>
    <mergeCell ref="A1863:B1863"/>
    <mergeCell ref="D1856:F1856"/>
    <mergeCell ref="D1857:F1857"/>
    <mergeCell ref="D1858:F1858"/>
    <mergeCell ref="D1859:F1859"/>
    <mergeCell ref="B1850:C1850"/>
    <mergeCell ref="A1853:B1853"/>
    <mergeCell ref="D1854:F1854"/>
    <mergeCell ref="D1855:F1855"/>
    <mergeCell ref="A1841:B1841"/>
    <mergeCell ref="A1842:B1842"/>
    <mergeCell ref="A1844:B1844"/>
    <mergeCell ref="A1847:B1848"/>
    <mergeCell ref="A1837:B1837"/>
    <mergeCell ref="A1838:B1838"/>
    <mergeCell ref="A1839:B1839"/>
    <mergeCell ref="A1840:B1840"/>
    <mergeCell ref="A1833:C1833"/>
    <mergeCell ref="A1834:B1834"/>
    <mergeCell ref="A1835:B1835"/>
    <mergeCell ref="A1836:B1836"/>
    <mergeCell ref="A1829:B1829"/>
    <mergeCell ref="A1830:B1830"/>
    <mergeCell ref="A1831:B1831"/>
    <mergeCell ref="A1832:B1832"/>
    <mergeCell ref="A1825:B1825"/>
    <mergeCell ref="A1826:B1826"/>
    <mergeCell ref="A1827:B1827"/>
    <mergeCell ref="A1828:B1828"/>
    <mergeCell ref="A1821:B1821"/>
    <mergeCell ref="A1822:B1822"/>
    <mergeCell ref="A1823:B1823"/>
    <mergeCell ref="A1824:B1824"/>
    <mergeCell ref="D1817:F1817"/>
    <mergeCell ref="D1818:F1818"/>
    <mergeCell ref="D1819:F1819"/>
    <mergeCell ref="D1820:F1820"/>
    <mergeCell ref="D1813:F1813"/>
    <mergeCell ref="D1814:F1814"/>
    <mergeCell ref="D1815:F1815"/>
    <mergeCell ref="D1816:F1816"/>
    <mergeCell ref="A1805:B1806"/>
    <mergeCell ref="B1808:C1808"/>
    <mergeCell ref="A1811:B1811"/>
    <mergeCell ref="D1812:F1812"/>
    <mergeCell ref="A1798:B1798"/>
    <mergeCell ref="A1799:B1799"/>
    <mergeCell ref="A1800:B1800"/>
    <mergeCell ref="A1802:B1802"/>
    <mergeCell ref="A1794:B1794"/>
    <mergeCell ref="A1795:B1795"/>
    <mergeCell ref="A1796:B1796"/>
    <mergeCell ref="A1797:B1797"/>
    <mergeCell ref="A1790:B1790"/>
    <mergeCell ref="A1791:C1791"/>
    <mergeCell ref="A1792:B1792"/>
    <mergeCell ref="A1793:B1793"/>
    <mergeCell ref="A1786:B1786"/>
    <mergeCell ref="A1787:B1787"/>
    <mergeCell ref="A1788:B1788"/>
    <mergeCell ref="A1789:B1789"/>
    <mergeCell ref="A1782:B1782"/>
    <mergeCell ref="A1783:B1783"/>
    <mergeCell ref="A1784:B1784"/>
    <mergeCell ref="A1785:B1785"/>
    <mergeCell ref="D1778:F1778"/>
    <mergeCell ref="A1779:B1779"/>
    <mergeCell ref="A1780:B1780"/>
    <mergeCell ref="A1781:B1781"/>
    <mergeCell ref="D1774:F1774"/>
    <mergeCell ref="D1775:F1775"/>
    <mergeCell ref="D1776:F1776"/>
    <mergeCell ref="D1777:F1777"/>
    <mergeCell ref="D1770:F1770"/>
    <mergeCell ref="D1771:F1771"/>
    <mergeCell ref="D1772:F1772"/>
    <mergeCell ref="D1773:F1773"/>
    <mergeCell ref="A1760:B1760"/>
    <mergeCell ref="A1763:B1764"/>
    <mergeCell ref="B1766:C1766"/>
    <mergeCell ref="A1769:B1769"/>
    <mergeCell ref="A1755:B1755"/>
    <mergeCell ref="A1756:B1756"/>
    <mergeCell ref="A1757:B1757"/>
    <mergeCell ref="A1758:B1758"/>
    <mergeCell ref="A1751:B1751"/>
    <mergeCell ref="A1752:B1752"/>
    <mergeCell ref="A1753:B1753"/>
    <mergeCell ref="A1754:B1754"/>
    <mergeCell ref="A1747:B1747"/>
    <mergeCell ref="A1748:B1748"/>
    <mergeCell ref="A1749:C1749"/>
    <mergeCell ref="A1750:B1750"/>
    <mergeCell ref="A1743:B1743"/>
    <mergeCell ref="A1744:B1744"/>
    <mergeCell ref="A1745:B1745"/>
    <mergeCell ref="A1746:B1746"/>
    <mergeCell ref="A1739:B1739"/>
    <mergeCell ref="A1740:B1740"/>
    <mergeCell ref="A1741:B1741"/>
    <mergeCell ref="A1742:B1742"/>
    <mergeCell ref="D1735:F1735"/>
    <mergeCell ref="D1736:F1736"/>
    <mergeCell ref="A1737:B1737"/>
    <mergeCell ref="A1738:B1738"/>
    <mergeCell ref="D1731:F1731"/>
    <mergeCell ref="D1732:F1732"/>
    <mergeCell ref="D1733:F1733"/>
    <mergeCell ref="D1734:F1734"/>
    <mergeCell ref="A1727:B1727"/>
    <mergeCell ref="D1728:F1728"/>
    <mergeCell ref="D1729:F1729"/>
    <mergeCell ref="D1730:F1730"/>
    <mergeCell ref="A1716:B1716"/>
    <mergeCell ref="A1718:B1718"/>
    <mergeCell ref="A1721:B1722"/>
    <mergeCell ref="B1724:C1724"/>
    <mergeCell ref="A1712:B1712"/>
    <mergeCell ref="A1713:B1713"/>
    <mergeCell ref="A1714:B1714"/>
    <mergeCell ref="A1715:B1715"/>
    <mergeCell ref="A1708:B1708"/>
    <mergeCell ref="A1709:B1709"/>
    <mergeCell ref="A1710:B1710"/>
    <mergeCell ref="A1711:B1711"/>
    <mergeCell ref="A1704:B1704"/>
    <mergeCell ref="A1705:B1705"/>
    <mergeCell ref="A1706:B1706"/>
    <mergeCell ref="A1707:C1707"/>
    <mergeCell ref="A1700:B1700"/>
    <mergeCell ref="A1701:B1701"/>
    <mergeCell ref="A1702:B1702"/>
    <mergeCell ref="A1703:B1703"/>
    <mergeCell ref="A1696:B1696"/>
    <mergeCell ref="A1697:B1697"/>
    <mergeCell ref="A1698:B1698"/>
    <mergeCell ref="A1699:B1699"/>
    <mergeCell ref="D1692:F1692"/>
    <mergeCell ref="D1693:F1693"/>
    <mergeCell ref="D1694:F1694"/>
    <mergeCell ref="A1695:B1695"/>
    <mergeCell ref="D1688:F1688"/>
    <mergeCell ref="D1689:F1689"/>
    <mergeCell ref="D1690:F1690"/>
    <mergeCell ref="D1691:F1691"/>
    <mergeCell ref="B1682:C1682"/>
    <mergeCell ref="A1685:B1685"/>
    <mergeCell ref="D1686:F1686"/>
    <mergeCell ref="D1687:F1687"/>
    <mergeCell ref="A1673:B1673"/>
    <mergeCell ref="A1674:B1674"/>
    <mergeCell ref="A1676:B1676"/>
    <mergeCell ref="A1679:B1680"/>
    <mergeCell ref="A1669:B1669"/>
    <mergeCell ref="A1670:B1670"/>
    <mergeCell ref="A1671:B1671"/>
    <mergeCell ref="A1672:B1672"/>
    <mergeCell ref="A1665:C1665"/>
    <mergeCell ref="A1666:B1666"/>
    <mergeCell ref="A1667:B1667"/>
    <mergeCell ref="A1668:B1668"/>
    <mergeCell ref="A1661:B1661"/>
    <mergeCell ref="A1662:B1662"/>
    <mergeCell ref="A1663:B1663"/>
    <mergeCell ref="A1664:B1664"/>
    <mergeCell ref="A1657:B1657"/>
    <mergeCell ref="A1658:B1658"/>
    <mergeCell ref="A1659:B1659"/>
    <mergeCell ref="A1660:B1660"/>
    <mergeCell ref="A1653:B1653"/>
    <mergeCell ref="A1654:B1654"/>
    <mergeCell ref="A1655:B1655"/>
    <mergeCell ref="A1656:B1656"/>
    <mergeCell ref="D1649:F1649"/>
    <mergeCell ref="D1650:F1650"/>
    <mergeCell ref="D1651:F1651"/>
    <mergeCell ref="D1652:F1652"/>
    <mergeCell ref="D1645:F1645"/>
    <mergeCell ref="D1646:F1646"/>
    <mergeCell ref="D1647:F1647"/>
    <mergeCell ref="D1648:F1648"/>
    <mergeCell ref="A1637:B1638"/>
    <mergeCell ref="B1640:C1640"/>
    <mergeCell ref="A1643:B1643"/>
    <mergeCell ref="D1644:F1644"/>
    <mergeCell ref="A1630:B1630"/>
    <mergeCell ref="A1631:B1631"/>
    <mergeCell ref="A1632:B1632"/>
    <mergeCell ref="A1634:B1634"/>
    <mergeCell ref="A1626:B1626"/>
    <mergeCell ref="A1627:B1627"/>
    <mergeCell ref="A1628:B1628"/>
    <mergeCell ref="A1629:B1629"/>
    <mergeCell ref="A1622:B1622"/>
    <mergeCell ref="A1623:C1623"/>
    <mergeCell ref="A1624:B1624"/>
    <mergeCell ref="A1625:B1625"/>
    <mergeCell ref="A1618:B1618"/>
    <mergeCell ref="A1619:B1619"/>
    <mergeCell ref="A1620:B1620"/>
    <mergeCell ref="A1621:B1621"/>
    <mergeCell ref="A1614:B1614"/>
    <mergeCell ref="A1615:B1615"/>
    <mergeCell ref="A1616:B1616"/>
    <mergeCell ref="A1617:B1617"/>
    <mergeCell ref="D1610:F1610"/>
    <mergeCell ref="A1611:B1611"/>
    <mergeCell ref="A1612:B1612"/>
    <mergeCell ref="A1613:B1613"/>
    <mergeCell ref="D1606:F1606"/>
    <mergeCell ref="D1607:F1607"/>
    <mergeCell ref="D1608:F1608"/>
    <mergeCell ref="D1609:F1609"/>
    <mergeCell ref="D1602:F1602"/>
    <mergeCell ref="D1603:F1603"/>
    <mergeCell ref="D1604:F1604"/>
    <mergeCell ref="D1605:F1605"/>
    <mergeCell ref="A1592:B1592"/>
    <mergeCell ref="A1595:B1596"/>
    <mergeCell ref="B1598:C1598"/>
    <mergeCell ref="A1601:B1601"/>
    <mergeCell ref="A1587:B1587"/>
    <mergeCell ref="A1588:B1588"/>
    <mergeCell ref="A1589:B1589"/>
    <mergeCell ref="A1590:B1590"/>
    <mergeCell ref="A1583:B1583"/>
    <mergeCell ref="A1584:B1584"/>
    <mergeCell ref="A1585:B1585"/>
    <mergeCell ref="A1586:B1586"/>
    <mergeCell ref="A1579:B1579"/>
    <mergeCell ref="A1580:B1580"/>
    <mergeCell ref="A1581:C1581"/>
    <mergeCell ref="A1582:B1582"/>
    <mergeCell ref="A1575:B1575"/>
    <mergeCell ref="A1576:B1576"/>
    <mergeCell ref="A1577:B1577"/>
    <mergeCell ref="A1578:B1578"/>
    <mergeCell ref="A1571:B1571"/>
    <mergeCell ref="A1572:B1572"/>
    <mergeCell ref="A1573:B1573"/>
    <mergeCell ref="A1574:B1574"/>
    <mergeCell ref="D1567:F1567"/>
    <mergeCell ref="D1568:F1568"/>
    <mergeCell ref="A1569:B1569"/>
    <mergeCell ref="A1570:B1570"/>
    <mergeCell ref="D1563:F1563"/>
    <mergeCell ref="D1564:F1564"/>
    <mergeCell ref="D1565:F1565"/>
    <mergeCell ref="D1566:F1566"/>
    <mergeCell ref="A1559:B1559"/>
    <mergeCell ref="D1560:F1560"/>
    <mergeCell ref="D1561:F1561"/>
    <mergeCell ref="D1562:F1562"/>
    <mergeCell ref="A1548:B1548"/>
    <mergeCell ref="A1550:B1550"/>
    <mergeCell ref="A1553:B1554"/>
    <mergeCell ref="B1556:C1556"/>
    <mergeCell ref="A1544:B1544"/>
    <mergeCell ref="A1545:B1545"/>
    <mergeCell ref="A1546:B1546"/>
    <mergeCell ref="A1547:B1547"/>
    <mergeCell ref="A1540:B1540"/>
    <mergeCell ref="A1541:B1541"/>
    <mergeCell ref="A1542:B1542"/>
    <mergeCell ref="A1543:B1543"/>
    <mergeCell ref="A1536:B1536"/>
    <mergeCell ref="A1537:B1537"/>
    <mergeCell ref="A1538:B1538"/>
    <mergeCell ref="A1539:C1539"/>
    <mergeCell ref="A1532:B1532"/>
    <mergeCell ref="A1533:B1533"/>
    <mergeCell ref="A1534:B1534"/>
    <mergeCell ref="A1535:B1535"/>
    <mergeCell ref="A1528:B1528"/>
    <mergeCell ref="A1529:B1529"/>
    <mergeCell ref="A1530:B1530"/>
    <mergeCell ref="A1531:B1531"/>
    <mergeCell ref="D1524:F1524"/>
    <mergeCell ref="D1525:F1525"/>
    <mergeCell ref="D1526:F1526"/>
    <mergeCell ref="A1527:B1527"/>
    <mergeCell ref="D1520:F1520"/>
    <mergeCell ref="D1521:F1521"/>
    <mergeCell ref="D1522:F1522"/>
    <mergeCell ref="D1523:F1523"/>
    <mergeCell ref="B1514:C1514"/>
    <mergeCell ref="A1517:B1517"/>
    <mergeCell ref="D1518:F1518"/>
    <mergeCell ref="D1519:F1519"/>
    <mergeCell ref="A1505:B1505"/>
    <mergeCell ref="A1506:B1506"/>
    <mergeCell ref="A1508:B1508"/>
    <mergeCell ref="A1511:B1512"/>
    <mergeCell ref="A1501:B1501"/>
    <mergeCell ref="A1502:B1502"/>
    <mergeCell ref="A1503:B1503"/>
    <mergeCell ref="A1504:B1504"/>
    <mergeCell ref="A1497:C1497"/>
    <mergeCell ref="A1498:B1498"/>
    <mergeCell ref="A1499:B1499"/>
    <mergeCell ref="A1500:B1500"/>
    <mergeCell ref="A1493:B1493"/>
    <mergeCell ref="A1494:B1494"/>
    <mergeCell ref="A1495:B1495"/>
    <mergeCell ref="A1496:B1496"/>
    <mergeCell ref="A1489:B1489"/>
    <mergeCell ref="A1490:B1490"/>
    <mergeCell ref="A1491:B1491"/>
    <mergeCell ref="A1492:B1492"/>
    <mergeCell ref="A1485:B1485"/>
    <mergeCell ref="A1486:B1486"/>
    <mergeCell ref="A1487:B1487"/>
    <mergeCell ref="A1488:B1488"/>
    <mergeCell ref="D1481:F1481"/>
    <mergeCell ref="D1482:F1482"/>
    <mergeCell ref="D1483:F1483"/>
    <mergeCell ref="D1484:F1484"/>
    <mergeCell ref="D1477:F1477"/>
    <mergeCell ref="D1478:F1478"/>
    <mergeCell ref="D1479:F1479"/>
    <mergeCell ref="D1480:F1480"/>
    <mergeCell ref="A1469:B1470"/>
    <mergeCell ref="B1472:C1472"/>
    <mergeCell ref="A1475:B1475"/>
    <mergeCell ref="D1476:F1476"/>
    <mergeCell ref="A1462:B1462"/>
    <mergeCell ref="A1463:B1463"/>
    <mergeCell ref="A1464:B1464"/>
    <mergeCell ref="A1466:B1466"/>
    <mergeCell ref="A1458:B1458"/>
    <mergeCell ref="A1459:B1459"/>
    <mergeCell ref="A1460:B1460"/>
    <mergeCell ref="A1461:B1461"/>
    <mergeCell ref="A1454:B1454"/>
    <mergeCell ref="A1455:C1455"/>
    <mergeCell ref="A1456:B1456"/>
    <mergeCell ref="A1457:B1457"/>
    <mergeCell ref="A1450:B1450"/>
    <mergeCell ref="A1451:B1451"/>
    <mergeCell ref="A1452:B1452"/>
    <mergeCell ref="A1453:B1453"/>
    <mergeCell ref="A1446:B1446"/>
    <mergeCell ref="A1447:B1447"/>
    <mergeCell ref="A1448:B1448"/>
    <mergeCell ref="A1449:B1449"/>
    <mergeCell ref="D1442:F1442"/>
    <mergeCell ref="A1443:B1443"/>
    <mergeCell ref="A1444:B1444"/>
    <mergeCell ref="A1445:B1445"/>
    <mergeCell ref="D1438:F1438"/>
    <mergeCell ref="D1439:F1439"/>
    <mergeCell ref="D1440:F1440"/>
    <mergeCell ref="D1441:F1441"/>
    <mergeCell ref="D1434:F1434"/>
    <mergeCell ref="D1435:F1435"/>
    <mergeCell ref="D1436:F1436"/>
    <mergeCell ref="D1437:F1437"/>
    <mergeCell ref="A1424:B1424"/>
    <mergeCell ref="A1427:B1428"/>
    <mergeCell ref="B1430:C1430"/>
    <mergeCell ref="A1433:B1433"/>
    <mergeCell ref="A1419:B1419"/>
    <mergeCell ref="A1420:B1420"/>
    <mergeCell ref="A1421:B1421"/>
    <mergeCell ref="A1422:B1422"/>
    <mergeCell ref="A1415:B1415"/>
    <mergeCell ref="A1416:B1416"/>
    <mergeCell ref="A1417:B1417"/>
    <mergeCell ref="A1418:B1418"/>
    <mergeCell ref="A1411:B1411"/>
    <mergeCell ref="A1412:B1412"/>
    <mergeCell ref="A1413:C1413"/>
    <mergeCell ref="A1414:B1414"/>
    <mergeCell ref="A1407:B1407"/>
    <mergeCell ref="A1408:B1408"/>
    <mergeCell ref="A1409:B1409"/>
    <mergeCell ref="A1410:B1410"/>
    <mergeCell ref="A1403:B1403"/>
    <mergeCell ref="A1404:B1404"/>
    <mergeCell ref="A1405:B1405"/>
    <mergeCell ref="A1406:B1406"/>
    <mergeCell ref="D1399:F1399"/>
    <mergeCell ref="D1400:F1400"/>
    <mergeCell ref="A1401:B1401"/>
    <mergeCell ref="A1402:B1402"/>
    <mergeCell ref="D1395:F1395"/>
    <mergeCell ref="D1396:F1396"/>
    <mergeCell ref="D1397:F1397"/>
    <mergeCell ref="D1398:F1398"/>
    <mergeCell ref="A1391:B1391"/>
    <mergeCell ref="D1392:F1392"/>
    <mergeCell ref="D1393:F1393"/>
    <mergeCell ref="D1394:F1394"/>
    <mergeCell ref="A1380:B1380"/>
    <mergeCell ref="A1382:B1382"/>
    <mergeCell ref="A1385:B1386"/>
    <mergeCell ref="B1388:C1388"/>
    <mergeCell ref="A1376:B1376"/>
    <mergeCell ref="A1377:B1377"/>
    <mergeCell ref="A1378:B1378"/>
    <mergeCell ref="A1379:B1379"/>
    <mergeCell ref="A1372:B1372"/>
    <mergeCell ref="A1373:B1373"/>
    <mergeCell ref="A1374:B1374"/>
    <mergeCell ref="A1375:B1375"/>
    <mergeCell ref="A1368:B1368"/>
    <mergeCell ref="A1369:B1369"/>
    <mergeCell ref="A1370:B1370"/>
    <mergeCell ref="A1371:C1371"/>
    <mergeCell ref="A1364:B1364"/>
    <mergeCell ref="A1365:B1365"/>
    <mergeCell ref="A1366:B1366"/>
    <mergeCell ref="A1367:B1367"/>
    <mergeCell ref="A1360:B1360"/>
    <mergeCell ref="A1361:B1361"/>
    <mergeCell ref="A1362:B1362"/>
    <mergeCell ref="A1363:B1363"/>
    <mergeCell ref="D1356:F1356"/>
    <mergeCell ref="D1357:F1357"/>
    <mergeCell ref="D1358:F1358"/>
    <mergeCell ref="A1359:B1359"/>
    <mergeCell ref="D1352:F1352"/>
    <mergeCell ref="D1353:F1353"/>
    <mergeCell ref="D1354:F1354"/>
    <mergeCell ref="D1355:F1355"/>
    <mergeCell ref="B1346:C1346"/>
    <mergeCell ref="A1349:B1349"/>
    <mergeCell ref="D1350:F1350"/>
    <mergeCell ref="D1351:F1351"/>
    <mergeCell ref="A1337:B1337"/>
    <mergeCell ref="A1338:B1338"/>
    <mergeCell ref="A1340:B1340"/>
    <mergeCell ref="A1343:B1344"/>
    <mergeCell ref="A1333:B1333"/>
    <mergeCell ref="A1334:B1334"/>
    <mergeCell ref="A1335:B1335"/>
    <mergeCell ref="A1336:B1336"/>
    <mergeCell ref="A1329:C1329"/>
    <mergeCell ref="A1330:B1330"/>
    <mergeCell ref="A1331:B1331"/>
    <mergeCell ref="A1332:B1332"/>
    <mergeCell ref="A1325:B1325"/>
    <mergeCell ref="A1326:B1326"/>
    <mergeCell ref="A1327:B1327"/>
    <mergeCell ref="A1328:B1328"/>
    <mergeCell ref="A1321:B1321"/>
    <mergeCell ref="A1322:B1322"/>
    <mergeCell ref="A1323:B1323"/>
    <mergeCell ref="A1324:B1324"/>
    <mergeCell ref="A1317:B1317"/>
    <mergeCell ref="A1318:B1318"/>
    <mergeCell ref="A1319:B1319"/>
    <mergeCell ref="A1320:B1320"/>
    <mergeCell ref="D1313:F1313"/>
    <mergeCell ref="D1314:F1314"/>
    <mergeCell ref="D1315:F1315"/>
    <mergeCell ref="D1316:F1316"/>
    <mergeCell ref="D1309:F1309"/>
    <mergeCell ref="D1310:F1310"/>
    <mergeCell ref="D1311:F1311"/>
    <mergeCell ref="D1312:F1312"/>
    <mergeCell ref="A1301:B1302"/>
    <mergeCell ref="B1304:C1304"/>
    <mergeCell ref="A1307:B1307"/>
    <mergeCell ref="D1308:F1308"/>
    <mergeCell ref="A1294:B1294"/>
    <mergeCell ref="A1295:B1295"/>
    <mergeCell ref="A1296:B1296"/>
    <mergeCell ref="A1298:B1298"/>
    <mergeCell ref="A1290:B1290"/>
    <mergeCell ref="A1291:B1291"/>
    <mergeCell ref="A1292:B1292"/>
    <mergeCell ref="A1293:B1293"/>
    <mergeCell ref="A1286:B1286"/>
    <mergeCell ref="A1287:C1287"/>
    <mergeCell ref="A1288:B1288"/>
    <mergeCell ref="A1289:B1289"/>
    <mergeCell ref="A1282:B1282"/>
    <mergeCell ref="A1283:B1283"/>
    <mergeCell ref="A1284:B1284"/>
    <mergeCell ref="A1285:B1285"/>
    <mergeCell ref="A1278:B1278"/>
    <mergeCell ref="A1279:B1279"/>
    <mergeCell ref="A1280:B1280"/>
    <mergeCell ref="A1281:B1281"/>
    <mergeCell ref="D1274:F1274"/>
    <mergeCell ref="A1275:B1275"/>
    <mergeCell ref="A1276:B1276"/>
    <mergeCell ref="A1277:B1277"/>
    <mergeCell ref="D1270:F1270"/>
    <mergeCell ref="D1271:F1271"/>
    <mergeCell ref="D1272:F1272"/>
    <mergeCell ref="D1273:F1273"/>
    <mergeCell ref="D1266:F1266"/>
    <mergeCell ref="D1267:F1267"/>
    <mergeCell ref="D1268:F1268"/>
    <mergeCell ref="D1269:F1269"/>
    <mergeCell ref="A1256:B1256"/>
    <mergeCell ref="A1259:B1260"/>
    <mergeCell ref="B1262:C1262"/>
    <mergeCell ref="A1265:B1265"/>
    <mergeCell ref="A1251:B1251"/>
    <mergeCell ref="A1252:B1252"/>
    <mergeCell ref="A1253:B1253"/>
    <mergeCell ref="A1254:B1254"/>
    <mergeCell ref="A1247:B1247"/>
    <mergeCell ref="A1248:B1248"/>
    <mergeCell ref="A1249:B1249"/>
    <mergeCell ref="A1250:B1250"/>
    <mergeCell ref="A1243:B1243"/>
    <mergeCell ref="A1244:B1244"/>
    <mergeCell ref="A1245:C1245"/>
    <mergeCell ref="A1246:B1246"/>
    <mergeCell ref="A1239:B1239"/>
    <mergeCell ref="A1240:B1240"/>
    <mergeCell ref="A1241:B1241"/>
    <mergeCell ref="A1242:B1242"/>
    <mergeCell ref="A1235:B1235"/>
    <mergeCell ref="A1236:B1236"/>
    <mergeCell ref="A1237:B1237"/>
    <mergeCell ref="A1238:B1238"/>
    <mergeCell ref="D1231:F1231"/>
    <mergeCell ref="D1232:F1232"/>
    <mergeCell ref="A1233:B1233"/>
    <mergeCell ref="A1234:B1234"/>
    <mergeCell ref="D1227:F1227"/>
    <mergeCell ref="D1228:F1228"/>
    <mergeCell ref="D1229:F1229"/>
    <mergeCell ref="D1230:F1230"/>
    <mergeCell ref="A1223:B1223"/>
    <mergeCell ref="D1224:F1224"/>
    <mergeCell ref="D1225:F1225"/>
    <mergeCell ref="D1226:F1226"/>
    <mergeCell ref="A1212:B1212"/>
    <mergeCell ref="A1214:B1214"/>
    <mergeCell ref="A1217:B1218"/>
    <mergeCell ref="B1220:C1220"/>
    <mergeCell ref="A1208:B1208"/>
    <mergeCell ref="A1209:B1209"/>
    <mergeCell ref="A1210:B1210"/>
    <mergeCell ref="A1211:B1211"/>
    <mergeCell ref="A1204:B1204"/>
    <mergeCell ref="A1205:B1205"/>
    <mergeCell ref="A1206:B1206"/>
    <mergeCell ref="A1207:B1207"/>
    <mergeCell ref="A1200:B1200"/>
    <mergeCell ref="A1201:B1201"/>
    <mergeCell ref="A1202:B1202"/>
    <mergeCell ref="A1203:C1203"/>
    <mergeCell ref="A1196:B1196"/>
    <mergeCell ref="A1197:B1197"/>
    <mergeCell ref="A1198:B1198"/>
    <mergeCell ref="A1199:B1199"/>
    <mergeCell ref="A1192:B1192"/>
    <mergeCell ref="A1193:B1193"/>
    <mergeCell ref="A1194:B1194"/>
    <mergeCell ref="A1195:B1195"/>
    <mergeCell ref="D1188:F1188"/>
    <mergeCell ref="D1189:F1189"/>
    <mergeCell ref="D1190:F1190"/>
    <mergeCell ref="A1191:B1191"/>
    <mergeCell ref="D1184:F1184"/>
    <mergeCell ref="D1185:F1185"/>
    <mergeCell ref="D1186:F1186"/>
    <mergeCell ref="D1187:F1187"/>
    <mergeCell ref="B1178:C1178"/>
    <mergeCell ref="A1181:B1181"/>
    <mergeCell ref="D1182:F1182"/>
    <mergeCell ref="D1183:F1183"/>
    <mergeCell ref="A1169:B1169"/>
    <mergeCell ref="A1170:B1170"/>
    <mergeCell ref="A1172:B1172"/>
    <mergeCell ref="A1175:B1176"/>
    <mergeCell ref="A1165:B1165"/>
    <mergeCell ref="A1166:B1166"/>
    <mergeCell ref="A1167:B1167"/>
    <mergeCell ref="A1168:B1168"/>
    <mergeCell ref="A1161:C1161"/>
    <mergeCell ref="A1162:B1162"/>
    <mergeCell ref="A1163:B1163"/>
    <mergeCell ref="A1164:B1164"/>
    <mergeCell ref="A1157:B1157"/>
    <mergeCell ref="A1158:B1158"/>
    <mergeCell ref="A1159:B1159"/>
    <mergeCell ref="A1160:B1160"/>
    <mergeCell ref="A1153:B1153"/>
    <mergeCell ref="A1154:B1154"/>
    <mergeCell ref="A1155:B1155"/>
    <mergeCell ref="A1156:B1156"/>
    <mergeCell ref="A1149:B1149"/>
    <mergeCell ref="A1150:B1150"/>
    <mergeCell ref="A1151:B1151"/>
    <mergeCell ref="A1152:B1152"/>
    <mergeCell ref="D1145:F1145"/>
    <mergeCell ref="D1146:F1146"/>
    <mergeCell ref="D1147:F1147"/>
    <mergeCell ref="D1148:F1148"/>
    <mergeCell ref="D1141:F1141"/>
    <mergeCell ref="D1142:F1142"/>
    <mergeCell ref="D1143:F1143"/>
    <mergeCell ref="D1144:F1144"/>
    <mergeCell ref="A1133:B1134"/>
    <mergeCell ref="B1136:C1136"/>
    <mergeCell ref="A1139:B1139"/>
    <mergeCell ref="D1140:F1140"/>
    <mergeCell ref="A1126:B1126"/>
    <mergeCell ref="A1127:B1127"/>
    <mergeCell ref="A1128:B1128"/>
    <mergeCell ref="A1130:B1130"/>
    <mergeCell ref="A1122:B1122"/>
    <mergeCell ref="A1123:B1123"/>
    <mergeCell ref="A1124:B1124"/>
    <mergeCell ref="A1125:B1125"/>
    <mergeCell ref="A1118:B1118"/>
    <mergeCell ref="A1119:C1119"/>
    <mergeCell ref="A1120:B1120"/>
    <mergeCell ref="A1121:B1121"/>
    <mergeCell ref="A1114:B1114"/>
    <mergeCell ref="A1115:B1115"/>
    <mergeCell ref="A1116:B1116"/>
    <mergeCell ref="A1117:B1117"/>
    <mergeCell ref="A1110:B1110"/>
    <mergeCell ref="A1111:B1111"/>
    <mergeCell ref="A1112:B1112"/>
    <mergeCell ref="A1113:B1113"/>
    <mergeCell ref="D1106:F1106"/>
    <mergeCell ref="A1107:B1107"/>
    <mergeCell ref="A1108:B1108"/>
    <mergeCell ref="A1109:B1109"/>
    <mergeCell ref="D1102:F1102"/>
    <mergeCell ref="D1103:F1103"/>
    <mergeCell ref="D1104:F1104"/>
    <mergeCell ref="D1105:F1105"/>
    <mergeCell ref="D1098:F1098"/>
    <mergeCell ref="D1099:F1099"/>
    <mergeCell ref="D1100:F1100"/>
    <mergeCell ref="D1101:F1101"/>
    <mergeCell ref="A1088:B1088"/>
    <mergeCell ref="A1091:B1092"/>
    <mergeCell ref="B1094:C1094"/>
    <mergeCell ref="A1097:B1097"/>
    <mergeCell ref="A1083:B1083"/>
    <mergeCell ref="A1084:B1084"/>
    <mergeCell ref="A1085:B1085"/>
    <mergeCell ref="A1086:B1086"/>
    <mergeCell ref="A1079:B1079"/>
    <mergeCell ref="A1080:B1080"/>
    <mergeCell ref="A1081:B1081"/>
    <mergeCell ref="A1082:B1082"/>
    <mergeCell ref="A1075:B1075"/>
    <mergeCell ref="A1076:B1076"/>
    <mergeCell ref="A1077:C1077"/>
    <mergeCell ref="A1078:B1078"/>
    <mergeCell ref="A1071:B1071"/>
    <mergeCell ref="A1072:B1072"/>
    <mergeCell ref="A1073:B1073"/>
    <mergeCell ref="A1074:B1074"/>
    <mergeCell ref="A1067:B1067"/>
    <mergeCell ref="A1068:B1068"/>
    <mergeCell ref="A1069:B1069"/>
    <mergeCell ref="A1070:B1070"/>
    <mergeCell ref="D1063:F1063"/>
    <mergeCell ref="D1064:F1064"/>
    <mergeCell ref="A1065:B1065"/>
    <mergeCell ref="A1066:B1066"/>
    <mergeCell ref="D1059:F1059"/>
    <mergeCell ref="D1060:F1060"/>
    <mergeCell ref="D1061:F1061"/>
    <mergeCell ref="D1062:F1062"/>
    <mergeCell ref="A1055:B1055"/>
    <mergeCell ref="D1056:F1056"/>
    <mergeCell ref="D1057:F1057"/>
    <mergeCell ref="D1058:F1058"/>
    <mergeCell ref="A1044:B1044"/>
    <mergeCell ref="A1046:B1046"/>
    <mergeCell ref="A1049:B1050"/>
    <mergeCell ref="B1052:C1052"/>
    <mergeCell ref="A1040:B1040"/>
    <mergeCell ref="A1041:B1041"/>
    <mergeCell ref="A1042:B1042"/>
    <mergeCell ref="A1043:B1043"/>
    <mergeCell ref="A1036:B1036"/>
    <mergeCell ref="A1037:B1037"/>
    <mergeCell ref="A1038:B1038"/>
    <mergeCell ref="A1039:B1039"/>
    <mergeCell ref="A1032:B1032"/>
    <mergeCell ref="A1033:B1033"/>
    <mergeCell ref="A1034:B1034"/>
    <mergeCell ref="A1035:C1035"/>
    <mergeCell ref="A1028:B1028"/>
    <mergeCell ref="A1029:B1029"/>
    <mergeCell ref="A1030:B1030"/>
    <mergeCell ref="A1031:B1031"/>
    <mergeCell ref="A1024:B1024"/>
    <mergeCell ref="A1025:B1025"/>
    <mergeCell ref="A1026:B1026"/>
    <mergeCell ref="A1027:B1027"/>
    <mergeCell ref="D1020:F1020"/>
    <mergeCell ref="D1021:F1021"/>
    <mergeCell ref="D1022:F1022"/>
    <mergeCell ref="A1023:B1023"/>
    <mergeCell ref="D1016:F1016"/>
    <mergeCell ref="D1017:F1017"/>
    <mergeCell ref="D1018:F1018"/>
    <mergeCell ref="D1019:F1019"/>
    <mergeCell ref="B1010:C1010"/>
    <mergeCell ref="A1013:B1013"/>
    <mergeCell ref="D1014:F1014"/>
    <mergeCell ref="D1015:F1015"/>
    <mergeCell ref="A1001:B1001"/>
    <mergeCell ref="A1002:B1002"/>
    <mergeCell ref="A1004:B1004"/>
    <mergeCell ref="A1007:B1008"/>
    <mergeCell ref="A997:B997"/>
    <mergeCell ref="A998:B998"/>
    <mergeCell ref="A999:B999"/>
    <mergeCell ref="A1000:B1000"/>
    <mergeCell ref="A993:C993"/>
    <mergeCell ref="A994:B994"/>
    <mergeCell ref="A995:B995"/>
    <mergeCell ref="A996:B996"/>
    <mergeCell ref="A989:B989"/>
    <mergeCell ref="A990:B990"/>
    <mergeCell ref="A991:B991"/>
    <mergeCell ref="A992:B992"/>
    <mergeCell ref="A985:B985"/>
    <mergeCell ref="A986:B986"/>
    <mergeCell ref="A987:B987"/>
    <mergeCell ref="A988:B988"/>
    <mergeCell ref="A981:B981"/>
    <mergeCell ref="A982:B982"/>
    <mergeCell ref="A983:B983"/>
    <mergeCell ref="A984:B984"/>
    <mergeCell ref="D977:F977"/>
    <mergeCell ref="D978:F978"/>
    <mergeCell ref="D979:F979"/>
    <mergeCell ref="D980:F980"/>
    <mergeCell ref="D973:F973"/>
    <mergeCell ref="D974:F974"/>
    <mergeCell ref="D975:F975"/>
    <mergeCell ref="D976:F976"/>
    <mergeCell ref="A965:B966"/>
    <mergeCell ref="B968:C968"/>
    <mergeCell ref="A971:B971"/>
    <mergeCell ref="D972:F972"/>
    <mergeCell ref="A958:B958"/>
    <mergeCell ref="A959:B959"/>
    <mergeCell ref="A960:B960"/>
    <mergeCell ref="A962:B962"/>
    <mergeCell ref="A954:B954"/>
    <mergeCell ref="A955:B955"/>
    <mergeCell ref="A956:B956"/>
    <mergeCell ref="A957:B957"/>
    <mergeCell ref="A950:B950"/>
    <mergeCell ref="A951:C951"/>
    <mergeCell ref="A952:B952"/>
    <mergeCell ref="A953:B953"/>
    <mergeCell ref="A946:B946"/>
    <mergeCell ref="A947:B947"/>
    <mergeCell ref="A948:B948"/>
    <mergeCell ref="A949:B949"/>
    <mergeCell ref="A942:B942"/>
    <mergeCell ref="A943:B943"/>
    <mergeCell ref="A944:B944"/>
    <mergeCell ref="A945:B945"/>
    <mergeCell ref="D938:F938"/>
    <mergeCell ref="A939:B939"/>
    <mergeCell ref="A940:B940"/>
    <mergeCell ref="A941:B941"/>
    <mergeCell ref="D934:F934"/>
    <mergeCell ref="D935:F935"/>
    <mergeCell ref="D936:F936"/>
    <mergeCell ref="D937:F937"/>
    <mergeCell ref="D930:F930"/>
    <mergeCell ref="D931:F931"/>
    <mergeCell ref="D932:F932"/>
    <mergeCell ref="D933:F933"/>
    <mergeCell ref="A920:B920"/>
    <mergeCell ref="A923:B924"/>
    <mergeCell ref="B926:C926"/>
    <mergeCell ref="A929:B929"/>
    <mergeCell ref="A915:B915"/>
    <mergeCell ref="A916:B916"/>
    <mergeCell ref="A917:B917"/>
    <mergeCell ref="A918:B918"/>
    <mergeCell ref="A911:B911"/>
    <mergeCell ref="A912:B912"/>
    <mergeCell ref="A913:B913"/>
    <mergeCell ref="A914:B914"/>
    <mergeCell ref="A907:B907"/>
    <mergeCell ref="A908:B908"/>
    <mergeCell ref="A909:C909"/>
    <mergeCell ref="A910:B910"/>
    <mergeCell ref="A903:B903"/>
    <mergeCell ref="A904:B904"/>
    <mergeCell ref="A905:B905"/>
    <mergeCell ref="A906:B906"/>
    <mergeCell ref="A899:B899"/>
    <mergeCell ref="A900:B900"/>
    <mergeCell ref="A901:B901"/>
    <mergeCell ref="A902:B902"/>
    <mergeCell ref="D895:F895"/>
    <mergeCell ref="D896:F896"/>
    <mergeCell ref="A897:B897"/>
    <mergeCell ref="A898:B898"/>
    <mergeCell ref="D891:F891"/>
    <mergeCell ref="D892:F892"/>
    <mergeCell ref="D893:F893"/>
    <mergeCell ref="D894:F894"/>
    <mergeCell ref="A887:B887"/>
    <mergeCell ref="D888:F888"/>
    <mergeCell ref="D889:F889"/>
    <mergeCell ref="D890:F890"/>
    <mergeCell ref="A876:B876"/>
    <mergeCell ref="A878:B878"/>
    <mergeCell ref="A881:B882"/>
    <mergeCell ref="B884:C884"/>
    <mergeCell ref="A872:B872"/>
    <mergeCell ref="A873:B873"/>
    <mergeCell ref="A874:B874"/>
    <mergeCell ref="A875:B875"/>
    <mergeCell ref="A868:B868"/>
    <mergeCell ref="A869:B869"/>
    <mergeCell ref="A870:B870"/>
    <mergeCell ref="A871:B871"/>
    <mergeCell ref="A864:B864"/>
    <mergeCell ref="A865:B865"/>
    <mergeCell ref="A866:B866"/>
    <mergeCell ref="A867:C867"/>
    <mergeCell ref="A860:B860"/>
    <mergeCell ref="A861:B861"/>
    <mergeCell ref="A862:B862"/>
    <mergeCell ref="A863:B863"/>
    <mergeCell ref="A856:B856"/>
    <mergeCell ref="A857:B857"/>
    <mergeCell ref="A858:B858"/>
    <mergeCell ref="A859:B859"/>
    <mergeCell ref="D852:F852"/>
    <mergeCell ref="D853:F853"/>
    <mergeCell ref="D854:F854"/>
    <mergeCell ref="A855:B855"/>
    <mergeCell ref="D848:F848"/>
    <mergeCell ref="D849:F849"/>
    <mergeCell ref="D850:F850"/>
    <mergeCell ref="D851:F851"/>
    <mergeCell ref="B842:C842"/>
    <mergeCell ref="A845:B845"/>
    <mergeCell ref="D846:F846"/>
    <mergeCell ref="D847:F847"/>
    <mergeCell ref="A833:B833"/>
    <mergeCell ref="A834:B834"/>
    <mergeCell ref="A836:B836"/>
    <mergeCell ref="A839:B840"/>
    <mergeCell ref="A829:B829"/>
    <mergeCell ref="A830:B830"/>
    <mergeCell ref="A831:B831"/>
    <mergeCell ref="A832:B832"/>
    <mergeCell ref="A825:C825"/>
    <mergeCell ref="A826:B826"/>
    <mergeCell ref="A827:B827"/>
    <mergeCell ref="A828:B828"/>
    <mergeCell ref="A821:B821"/>
    <mergeCell ref="A822:B822"/>
    <mergeCell ref="A823:B823"/>
    <mergeCell ref="A824:B824"/>
    <mergeCell ref="A817:B817"/>
    <mergeCell ref="A818:B818"/>
    <mergeCell ref="A819:B819"/>
    <mergeCell ref="A820:B820"/>
    <mergeCell ref="A813:B813"/>
    <mergeCell ref="A814:B814"/>
    <mergeCell ref="A815:B815"/>
    <mergeCell ref="A816:B816"/>
    <mergeCell ref="D809:F809"/>
    <mergeCell ref="D810:F810"/>
    <mergeCell ref="D811:F811"/>
    <mergeCell ref="D812:F812"/>
    <mergeCell ref="D805:F805"/>
    <mergeCell ref="D806:F806"/>
    <mergeCell ref="D807:F807"/>
    <mergeCell ref="D808:F808"/>
    <mergeCell ref="A797:B798"/>
    <mergeCell ref="B800:C800"/>
    <mergeCell ref="A803:B803"/>
    <mergeCell ref="D804:F804"/>
    <mergeCell ref="A790:B790"/>
    <mergeCell ref="A791:B791"/>
    <mergeCell ref="A792:B792"/>
    <mergeCell ref="A794:B794"/>
    <mergeCell ref="A786:B786"/>
    <mergeCell ref="A787:B787"/>
    <mergeCell ref="A788:B788"/>
    <mergeCell ref="A789:B789"/>
    <mergeCell ref="A782:B782"/>
    <mergeCell ref="A783:C783"/>
    <mergeCell ref="A784:B784"/>
    <mergeCell ref="A785:B785"/>
    <mergeCell ref="A778:B778"/>
    <mergeCell ref="A779:B779"/>
    <mergeCell ref="A780:B780"/>
    <mergeCell ref="A781:B781"/>
    <mergeCell ref="A774:B774"/>
    <mergeCell ref="A775:B775"/>
    <mergeCell ref="A776:B776"/>
    <mergeCell ref="A777:B777"/>
    <mergeCell ref="D770:F770"/>
    <mergeCell ref="A771:B771"/>
    <mergeCell ref="A772:B772"/>
    <mergeCell ref="A773:B773"/>
    <mergeCell ref="D766:F766"/>
    <mergeCell ref="D767:F767"/>
    <mergeCell ref="D768:F768"/>
    <mergeCell ref="D769:F769"/>
    <mergeCell ref="D762:F762"/>
    <mergeCell ref="D763:F763"/>
    <mergeCell ref="D764:F764"/>
    <mergeCell ref="D765:F765"/>
    <mergeCell ref="A752:B752"/>
    <mergeCell ref="A755:B756"/>
    <mergeCell ref="B758:C758"/>
    <mergeCell ref="A761:B761"/>
    <mergeCell ref="A747:B747"/>
    <mergeCell ref="A748:B748"/>
    <mergeCell ref="A749:B749"/>
    <mergeCell ref="A750:B750"/>
    <mergeCell ref="A743:B743"/>
    <mergeCell ref="A744:B744"/>
    <mergeCell ref="A745:B745"/>
    <mergeCell ref="A746:B746"/>
    <mergeCell ref="A739:B739"/>
    <mergeCell ref="A740:B740"/>
    <mergeCell ref="A741:C741"/>
    <mergeCell ref="A742:B742"/>
    <mergeCell ref="A735:B735"/>
    <mergeCell ref="A736:B736"/>
    <mergeCell ref="A737:B737"/>
    <mergeCell ref="A738:B738"/>
    <mergeCell ref="A731:B731"/>
    <mergeCell ref="A732:B732"/>
    <mergeCell ref="A733:B733"/>
    <mergeCell ref="A734:B734"/>
    <mergeCell ref="D727:F727"/>
    <mergeCell ref="D728:F728"/>
    <mergeCell ref="A729:B729"/>
    <mergeCell ref="A730:B730"/>
    <mergeCell ref="D723:F723"/>
    <mergeCell ref="D724:F724"/>
    <mergeCell ref="D725:F725"/>
    <mergeCell ref="D726:F726"/>
    <mergeCell ref="A719:B719"/>
    <mergeCell ref="D720:F720"/>
    <mergeCell ref="D721:F721"/>
    <mergeCell ref="D722:F722"/>
    <mergeCell ref="A708:B708"/>
    <mergeCell ref="A710:B710"/>
    <mergeCell ref="A713:B714"/>
    <mergeCell ref="B716:C716"/>
    <mergeCell ref="A704:B704"/>
    <mergeCell ref="A705:B705"/>
    <mergeCell ref="A706:B706"/>
    <mergeCell ref="A707:B707"/>
    <mergeCell ref="A700:B700"/>
    <mergeCell ref="A701:B701"/>
    <mergeCell ref="A702:B702"/>
    <mergeCell ref="A703:B703"/>
    <mergeCell ref="A696:B696"/>
    <mergeCell ref="A697:B697"/>
    <mergeCell ref="A698:B698"/>
    <mergeCell ref="A699:C699"/>
    <mergeCell ref="A692:B692"/>
    <mergeCell ref="A693:B693"/>
    <mergeCell ref="A694:B694"/>
    <mergeCell ref="A695:B695"/>
    <mergeCell ref="A688:B688"/>
    <mergeCell ref="A689:B689"/>
    <mergeCell ref="A690:B690"/>
    <mergeCell ref="A691:B691"/>
    <mergeCell ref="D684:F684"/>
    <mergeCell ref="D685:F685"/>
    <mergeCell ref="D686:F686"/>
    <mergeCell ref="A687:B687"/>
    <mergeCell ref="D680:F680"/>
    <mergeCell ref="D681:F681"/>
    <mergeCell ref="D682:F682"/>
    <mergeCell ref="D683:F683"/>
    <mergeCell ref="B674:C674"/>
    <mergeCell ref="A677:B677"/>
    <mergeCell ref="D678:F678"/>
    <mergeCell ref="D679:F679"/>
    <mergeCell ref="A665:B665"/>
    <mergeCell ref="A666:B666"/>
    <mergeCell ref="A668:B668"/>
    <mergeCell ref="A671:B672"/>
    <mergeCell ref="A661:B661"/>
    <mergeCell ref="A662:B662"/>
    <mergeCell ref="A663:B663"/>
    <mergeCell ref="A664:B664"/>
    <mergeCell ref="A657:C657"/>
    <mergeCell ref="A658:B658"/>
    <mergeCell ref="A659:B659"/>
    <mergeCell ref="A660:B660"/>
    <mergeCell ref="A653:B653"/>
    <mergeCell ref="A654:B654"/>
    <mergeCell ref="A655:B655"/>
    <mergeCell ref="A656:B656"/>
    <mergeCell ref="A649:B649"/>
    <mergeCell ref="A650:B650"/>
    <mergeCell ref="A651:B651"/>
    <mergeCell ref="A652:B652"/>
    <mergeCell ref="A645:B645"/>
    <mergeCell ref="A646:B646"/>
    <mergeCell ref="A647:B647"/>
    <mergeCell ref="A648:B648"/>
    <mergeCell ref="D641:F641"/>
    <mergeCell ref="D642:F642"/>
    <mergeCell ref="D643:F643"/>
    <mergeCell ref="D644:F644"/>
    <mergeCell ref="D637:F637"/>
    <mergeCell ref="D638:F638"/>
    <mergeCell ref="D639:F639"/>
    <mergeCell ref="D640:F640"/>
    <mergeCell ref="A629:B630"/>
    <mergeCell ref="B632:C632"/>
    <mergeCell ref="A635:B635"/>
    <mergeCell ref="D636:F636"/>
    <mergeCell ref="A622:B622"/>
    <mergeCell ref="A623:B623"/>
    <mergeCell ref="A624:B624"/>
    <mergeCell ref="A626:B626"/>
    <mergeCell ref="A618:B618"/>
    <mergeCell ref="A619:B619"/>
    <mergeCell ref="A620:B620"/>
    <mergeCell ref="A621:B621"/>
    <mergeCell ref="A614:B614"/>
    <mergeCell ref="A615:C615"/>
    <mergeCell ref="A616:B616"/>
    <mergeCell ref="A617:B617"/>
    <mergeCell ref="A610:B610"/>
    <mergeCell ref="A611:B611"/>
    <mergeCell ref="A612:B612"/>
    <mergeCell ref="A613:B613"/>
    <mergeCell ref="A606:B606"/>
    <mergeCell ref="A607:B607"/>
    <mergeCell ref="A608:B608"/>
    <mergeCell ref="A609:B609"/>
    <mergeCell ref="D602:F602"/>
    <mergeCell ref="A603:B603"/>
    <mergeCell ref="A604:B604"/>
    <mergeCell ref="A605:B605"/>
    <mergeCell ref="D598:F598"/>
    <mergeCell ref="D599:F599"/>
    <mergeCell ref="D600:F600"/>
    <mergeCell ref="D601:F601"/>
    <mergeCell ref="D594:F594"/>
    <mergeCell ref="D595:F595"/>
    <mergeCell ref="D596:F596"/>
    <mergeCell ref="D597:F597"/>
    <mergeCell ref="A584:B584"/>
    <mergeCell ref="A587:B588"/>
    <mergeCell ref="B590:C590"/>
    <mergeCell ref="A593:B593"/>
    <mergeCell ref="A579:B579"/>
    <mergeCell ref="A580:B580"/>
    <mergeCell ref="A581:B581"/>
    <mergeCell ref="A582:B582"/>
    <mergeCell ref="A575:B575"/>
    <mergeCell ref="A576:B576"/>
    <mergeCell ref="A577:B577"/>
    <mergeCell ref="A578:B578"/>
    <mergeCell ref="A571:B571"/>
    <mergeCell ref="A572:B572"/>
    <mergeCell ref="A573:C573"/>
    <mergeCell ref="A574:B574"/>
    <mergeCell ref="A567:B567"/>
    <mergeCell ref="A568:B568"/>
    <mergeCell ref="A569:B569"/>
    <mergeCell ref="A570:B570"/>
    <mergeCell ref="A563:B563"/>
    <mergeCell ref="A564:B564"/>
    <mergeCell ref="A565:B565"/>
    <mergeCell ref="A566:B566"/>
    <mergeCell ref="D559:F559"/>
    <mergeCell ref="D560:F560"/>
    <mergeCell ref="A561:B561"/>
    <mergeCell ref="A562:B562"/>
    <mergeCell ref="D555:F555"/>
    <mergeCell ref="D556:F556"/>
    <mergeCell ref="D557:F557"/>
    <mergeCell ref="D558:F558"/>
    <mergeCell ref="A551:B551"/>
    <mergeCell ref="D552:F552"/>
    <mergeCell ref="D553:F553"/>
    <mergeCell ref="D554:F554"/>
    <mergeCell ref="A540:B540"/>
    <mergeCell ref="A542:B542"/>
    <mergeCell ref="A545:B546"/>
    <mergeCell ref="B548:C548"/>
    <mergeCell ref="A536:B536"/>
    <mergeCell ref="A537:B537"/>
    <mergeCell ref="A538:B538"/>
    <mergeCell ref="A539:B539"/>
    <mergeCell ref="A532:B532"/>
    <mergeCell ref="A533:B533"/>
    <mergeCell ref="A534:B534"/>
    <mergeCell ref="A535:B535"/>
    <mergeCell ref="A528:B528"/>
    <mergeCell ref="A529:B529"/>
    <mergeCell ref="A530:B530"/>
    <mergeCell ref="A531:C531"/>
    <mergeCell ref="A524:B524"/>
    <mergeCell ref="A525:B525"/>
    <mergeCell ref="A526:B526"/>
    <mergeCell ref="A527:B527"/>
    <mergeCell ref="A520:B520"/>
    <mergeCell ref="A521:B521"/>
    <mergeCell ref="A522:B522"/>
    <mergeCell ref="A523:B523"/>
    <mergeCell ref="D516:F516"/>
    <mergeCell ref="D517:F517"/>
    <mergeCell ref="D518:F518"/>
    <mergeCell ref="A519:B519"/>
    <mergeCell ref="D512:F512"/>
    <mergeCell ref="D513:F513"/>
    <mergeCell ref="D514:F514"/>
    <mergeCell ref="D515:F515"/>
    <mergeCell ref="B506:C506"/>
    <mergeCell ref="A509:B509"/>
    <mergeCell ref="D510:F510"/>
    <mergeCell ref="D511:F511"/>
    <mergeCell ref="A497:B497"/>
    <mergeCell ref="A498:B498"/>
    <mergeCell ref="A500:B500"/>
    <mergeCell ref="A503:B504"/>
    <mergeCell ref="A493:B493"/>
    <mergeCell ref="A494:B494"/>
    <mergeCell ref="A495:B495"/>
    <mergeCell ref="A496:B496"/>
    <mergeCell ref="A489:C489"/>
    <mergeCell ref="A490:B490"/>
    <mergeCell ref="A491:B491"/>
    <mergeCell ref="A492:B492"/>
    <mergeCell ref="A485:B485"/>
    <mergeCell ref="A486:B486"/>
    <mergeCell ref="A487:B487"/>
    <mergeCell ref="A488:B488"/>
    <mergeCell ref="A481:B481"/>
    <mergeCell ref="A482:B482"/>
    <mergeCell ref="A483:B483"/>
    <mergeCell ref="A484:B484"/>
    <mergeCell ref="A477:B477"/>
    <mergeCell ref="A478:B478"/>
    <mergeCell ref="A479:B479"/>
    <mergeCell ref="A480:B480"/>
    <mergeCell ref="D473:F473"/>
    <mergeCell ref="D474:F474"/>
    <mergeCell ref="D475:F475"/>
    <mergeCell ref="D476:F476"/>
    <mergeCell ref="D469:F469"/>
    <mergeCell ref="D470:F470"/>
    <mergeCell ref="D471:F471"/>
    <mergeCell ref="D472:F472"/>
    <mergeCell ref="A461:B462"/>
    <mergeCell ref="B464:C464"/>
    <mergeCell ref="A467:B467"/>
    <mergeCell ref="D468:F468"/>
    <mergeCell ref="A454:B454"/>
    <mergeCell ref="A455:B455"/>
    <mergeCell ref="A456:B456"/>
    <mergeCell ref="A458:B458"/>
    <mergeCell ref="A450:B450"/>
    <mergeCell ref="A451:B451"/>
    <mergeCell ref="A452:B452"/>
    <mergeCell ref="A453:B453"/>
    <mergeCell ref="A446:B446"/>
    <mergeCell ref="A447:C447"/>
    <mergeCell ref="A448:B448"/>
    <mergeCell ref="A449:B449"/>
    <mergeCell ref="A442:B442"/>
    <mergeCell ref="A443:B443"/>
    <mergeCell ref="A444:B444"/>
    <mergeCell ref="A445:B445"/>
    <mergeCell ref="A438:B438"/>
    <mergeCell ref="A439:B439"/>
    <mergeCell ref="A440:B440"/>
    <mergeCell ref="A441:B441"/>
    <mergeCell ref="D434:F434"/>
    <mergeCell ref="A435:B435"/>
    <mergeCell ref="A436:B436"/>
    <mergeCell ref="A437:B437"/>
    <mergeCell ref="D430:F430"/>
    <mergeCell ref="D431:F431"/>
    <mergeCell ref="D432:F432"/>
    <mergeCell ref="D433:F433"/>
    <mergeCell ref="D426:F426"/>
    <mergeCell ref="D427:F427"/>
    <mergeCell ref="D428:F428"/>
    <mergeCell ref="D429:F429"/>
    <mergeCell ref="A416:B416"/>
    <mergeCell ref="A419:B420"/>
    <mergeCell ref="B422:C422"/>
    <mergeCell ref="A425:B425"/>
    <mergeCell ref="A411:B411"/>
    <mergeCell ref="A412:B412"/>
    <mergeCell ref="A413:B413"/>
    <mergeCell ref="A414:B414"/>
    <mergeCell ref="A407:B407"/>
    <mergeCell ref="A408:B408"/>
    <mergeCell ref="A409:B409"/>
    <mergeCell ref="A410:B410"/>
    <mergeCell ref="A403:B403"/>
    <mergeCell ref="A404:B404"/>
    <mergeCell ref="A405:C405"/>
    <mergeCell ref="A406:B406"/>
    <mergeCell ref="A399:B399"/>
    <mergeCell ref="A400:B400"/>
    <mergeCell ref="A401:B401"/>
    <mergeCell ref="A402:B402"/>
    <mergeCell ref="A395:B395"/>
    <mergeCell ref="A396:B396"/>
    <mergeCell ref="A397:B397"/>
    <mergeCell ref="A398:B398"/>
    <mergeCell ref="D391:F391"/>
    <mergeCell ref="D392:F392"/>
    <mergeCell ref="A393:B393"/>
    <mergeCell ref="A394:B394"/>
    <mergeCell ref="D387:F387"/>
    <mergeCell ref="D388:F388"/>
    <mergeCell ref="D389:F389"/>
    <mergeCell ref="D390:F390"/>
    <mergeCell ref="A383:B383"/>
    <mergeCell ref="D384:F384"/>
    <mergeCell ref="D385:F385"/>
    <mergeCell ref="D386:F386"/>
    <mergeCell ref="A372:B372"/>
    <mergeCell ref="A374:B374"/>
    <mergeCell ref="A377:B378"/>
    <mergeCell ref="B380:C380"/>
    <mergeCell ref="A368:B368"/>
    <mergeCell ref="A369:B369"/>
    <mergeCell ref="A370:B370"/>
    <mergeCell ref="A371:B371"/>
    <mergeCell ref="A364:B364"/>
    <mergeCell ref="A365:B365"/>
    <mergeCell ref="A366:B366"/>
    <mergeCell ref="A367:B367"/>
    <mergeCell ref="A360:B360"/>
    <mergeCell ref="A361:B361"/>
    <mergeCell ref="A362:B362"/>
    <mergeCell ref="A363:C363"/>
    <mergeCell ref="A356:B356"/>
    <mergeCell ref="A357:B357"/>
    <mergeCell ref="A358:B358"/>
    <mergeCell ref="A359:B359"/>
    <mergeCell ref="A352:B352"/>
    <mergeCell ref="A353:B353"/>
    <mergeCell ref="A354:B354"/>
    <mergeCell ref="A355:B355"/>
    <mergeCell ref="D348:F348"/>
    <mergeCell ref="D349:F349"/>
    <mergeCell ref="D350:F350"/>
    <mergeCell ref="A351:B351"/>
    <mergeCell ref="D344:F344"/>
    <mergeCell ref="D345:F345"/>
    <mergeCell ref="D346:F346"/>
    <mergeCell ref="D347:F347"/>
    <mergeCell ref="B338:C338"/>
    <mergeCell ref="A341:B341"/>
    <mergeCell ref="D342:F342"/>
    <mergeCell ref="D343:F343"/>
    <mergeCell ref="A329:B329"/>
    <mergeCell ref="A330:B330"/>
    <mergeCell ref="A332:B332"/>
    <mergeCell ref="A335:B336"/>
    <mergeCell ref="A325:B325"/>
    <mergeCell ref="A326:B326"/>
    <mergeCell ref="A327:B327"/>
    <mergeCell ref="A328:B328"/>
    <mergeCell ref="A321:C321"/>
    <mergeCell ref="A322:B322"/>
    <mergeCell ref="A323:B323"/>
    <mergeCell ref="A324:B324"/>
    <mergeCell ref="A317:B317"/>
    <mergeCell ref="A318:B318"/>
    <mergeCell ref="A319:B319"/>
    <mergeCell ref="A320:B320"/>
    <mergeCell ref="A313:B313"/>
    <mergeCell ref="A314:B314"/>
    <mergeCell ref="A315:B315"/>
    <mergeCell ref="A316:B316"/>
    <mergeCell ref="A309:B309"/>
    <mergeCell ref="A310:B310"/>
    <mergeCell ref="A311:B311"/>
    <mergeCell ref="A312:B312"/>
    <mergeCell ref="D305:F305"/>
    <mergeCell ref="D306:F306"/>
    <mergeCell ref="D307:F307"/>
    <mergeCell ref="D308:F308"/>
    <mergeCell ref="D301:F301"/>
    <mergeCell ref="D302:F302"/>
    <mergeCell ref="D303:F303"/>
    <mergeCell ref="D304:F304"/>
    <mergeCell ref="A293:B294"/>
    <mergeCell ref="B296:C296"/>
    <mergeCell ref="A299:B299"/>
    <mergeCell ref="D300:F300"/>
    <mergeCell ref="A286:B286"/>
    <mergeCell ref="A287:B287"/>
    <mergeCell ref="A288:B288"/>
    <mergeCell ref="A290:B290"/>
    <mergeCell ref="A282:B282"/>
    <mergeCell ref="A283:B283"/>
    <mergeCell ref="A284:B284"/>
    <mergeCell ref="A285:B285"/>
    <mergeCell ref="A278:B278"/>
    <mergeCell ref="A279:C279"/>
    <mergeCell ref="A280:B280"/>
    <mergeCell ref="A281:B281"/>
    <mergeCell ref="A274:B274"/>
    <mergeCell ref="A275:B275"/>
    <mergeCell ref="A276:B276"/>
    <mergeCell ref="A277:B277"/>
    <mergeCell ref="A270:B270"/>
    <mergeCell ref="A271:B271"/>
    <mergeCell ref="A272:B272"/>
    <mergeCell ref="A273:B273"/>
    <mergeCell ref="D266:F266"/>
    <mergeCell ref="A267:B267"/>
    <mergeCell ref="A268:B268"/>
    <mergeCell ref="A269:B269"/>
    <mergeCell ref="D262:F262"/>
    <mergeCell ref="D263:F263"/>
    <mergeCell ref="D264:F264"/>
    <mergeCell ref="D265:F265"/>
    <mergeCell ref="D258:F258"/>
    <mergeCell ref="D259:F259"/>
    <mergeCell ref="D260:F260"/>
    <mergeCell ref="D261:F261"/>
    <mergeCell ref="A248:B248"/>
    <mergeCell ref="A251:B252"/>
    <mergeCell ref="B254:C254"/>
    <mergeCell ref="A257:B257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C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D223:F223"/>
    <mergeCell ref="D224:F224"/>
    <mergeCell ref="A225:B225"/>
    <mergeCell ref="A226:B226"/>
    <mergeCell ref="D219:F219"/>
    <mergeCell ref="D220:F220"/>
    <mergeCell ref="D221:F221"/>
    <mergeCell ref="D222:F222"/>
    <mergeCell ref="A215:B215"/>
    <mergeCell ref="D216:F216"/>
    <mergeCell ref="D217:F217"/>
    <mergeCell ref="D218:F218"/>
    <mergeCell ref="A204:B204"/>
    <mergeCell ref="A206:B206"/>
    <mergeCell ref="A209:B210"/>
    <mergeCell ref="B212:C212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92:B192"/>
    <mergeCell ref="A193:B193"/>
    <mergeCell ref="A194:B194"/>
    <mergeCell ref="A195:C195"/>
    <mergeCell ref="A188:B188"/>
    <mergeCell ref="A189:B189"/>
    <mergeCell ref="A190:B190"/>
    <mergeCell ref="A191:B191"/>
    <mergeCell ref="A184:B184"/>
    <mergeCell ref="A185:B185"/>
    <mergeCell ref="A186:B186"/>
    <mergeCell ref="A187:B187"/>
    <mergeCell ref="D180:F180"/>
    <mergeCell ref="D181:F181"/>
    <mergeCell ref="D182:F182"/>
    <mergeCell ref="A183:B183"/>
    <mergeCell ref="D176:F176"/>
    <mergeCell ref="D177:F177"/>
    <mergeCell ref="D178:F178"/>
    <mergeCell ref="D179:F179"/>
    <mergeCell ref="B170:C170"/>
    <mergeCell ref="A173:B173"/>
    <mergeCell ref="D174:F174"/>
    <mergeCell ref="D175:F175"/>
    <mergeCell ref="A161:B161"/>
    <mergeCell ref="A162:B162"/>
    <mergeCell ref="A164:B164"/>
    <mergeCell ref="A167:B168"/>
    <mergeCell ref="A157:B157"/>
    <mergeCell ref="A158:B158"/>
    <mergeCell ref="A159:B159"/>
    <mergeCell ref="A160:B160"/>
    <mergeCell ref="A153:C153"/>
    <mergeCell ref="A154:B154"/>
    <mergeCell ref="A155:B155"/>
    <mergeCell ref="A156:B156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D137:F137"/>
    <mergeCell ref="D138:F138"/>
    <mergeCell ref="D139:F139"/>
    <mergeCell ref="D140:F140"/>
    <mergeCell ref="D133:F133"/>
    <mergeCell ref="D134:F134"/>
    <mergeCell ref="D135:F135"/>
    <mergeCell ref="D136:F136"/>
    <mergeCell ref="A125:B126"/>
    <mergeCell ref="B128:C128"/>
    <mergeCell ref="A131:B131"/>
    <mergeCell ref="D132:F132"/>
    <mergeCell ref="A118:B118"/>
    <mergeCell ref="A119:B119"/>
    <mergeCell ref="A120:B120"/>
    <mergeCell ref="A122:B122"/>
    <mergeCell ref="A114:B114"/>
    <mergeCell ref="A115:B115"/>
    <mergeCell ref="A116:B116"/>
    <mergeCell ref="A117:B117"/>
    <mergeCell ref="A110:B110"/>
    <mergeCell ref="A111:C111"/>
    <mergeCell ref="A112:B112"/>
    <mergeCell ref="A113:B113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D98:F98"/>
    <mergeCell ref="A99:B99"/>
    <mergeCell ref="A100:B100"/>
    <mergeCell ref="A101:B101"/>
    <mergeCell ref="D94:F94"/>
    <mergeCell ref="D95:F95"/>
    <mergeCell ref="D96:F96"/>
    <mergeCell ref="D97:F97"/>
    <mergeCell ref="D90:F90"/>
    <mergeCell ref="D91:F91"/>
    <mergeCell ref="D92:F92"/>
    <mergeCell ref="D93:F93"/>
    <mergeCell ref="A80:B80"/>
    <mergeCell ref="A83:B84"/>
    <mergeCell ref="B86:C86"/>
    <mergeCell ref="A89:B89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C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D55:F55"/>
    <mergeCell ref="D56:F56"/>
    <mergeCell ref="A57:B57"/>
    <mergeCell ref="A58:B58"/>
    <mergeCell ref="D51:F51"/>
    <mergeCell ref="D52:F52"/>
    <mergeCell ref="D53:F53"/>
    <mergeCell ref="D54:F54"/>
    <mergeCell ref="A47:B47"/>
    <mergeCell ref="D48:F48"/>
    <mergeCell ref="D49:F49"/>
    <mergeCell ref="D50:F50"/>
    <mergeCell ref="A36:B36"/>
    <mergeCell ref="A38:B38"/>
    <mergeCell ref="A41:B42"/>
    <mergeCell ref="B44:C44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C27"/>
    <mergeCell ref="A20:B20"/>
    <mergeCell ref="A21:B21"/>
    <mergeCell ref="A22:B22"/>
    <mergeCell ref="A23:B23"/>
    <mergeCell ref="A16:B16"/>
    <mergeCell ref="A17:B17"/>
    <mergeCell ref="A18:B18"/>
    <mergeCell ref="A19:B19"/>
    <mergeCell ref="D12:F12"/>
    <mergeCell ref="D13:F13"/>
    <mergeCell ref="D14:F14"/>
    <mergeCell ref="A15:B15"/>
    <mergeCell ref="D8:F8"/>
    <mergeCell ref="D9:F9"/>
    <mergeCell ref="D10:F10"/>
    <mergeCell ref="D11:F11"/>
    <mergeCell ref="B2:C2"/>
    <mergeCell ref="A5:B5"/>
    <mergeCell ref="D6:F6"/>
    <mergeCell ref="D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2016-03-29T04:59:08Z</dcterms:modified>
  <cp:category/>
  <cp:version/>
  <cp:contentType/>
  <cp:contentStatus/>
</cp:coreProperties>
</file>