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<sst xmlns="http://schemas.openxmlformats.org/spreadsheetml/2006/main" count="101" uniqueCount="82">
  <si>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</si>
  <si>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</si>
  <si>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</si>
  <si>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</si>
  <si>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</si>
  <si>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</si>
  <si>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</si>
  <si>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</si>
  <si>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</si>
  <si>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</si>
  <si>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</si>
  <si>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</si>
  <si>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</si>
  <si>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</si>
  <si>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</si>
  <si>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</si>
  <si>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</si>
  <si>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</si>
  <si>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</si>
  <si>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</si>
  <si>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</si>
  <si>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</si>
  <si>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</si>
  <si>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</si>
  <si>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</si>
  <si>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</si>
  <si>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</si>
  <si>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</si>
  <si>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</si>
  <si>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</si>
  <si>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</si>
  <si>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</si>
  <si>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</si>
  <si>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</si>
  <si>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</si>
  <si>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</si>
  <si>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</si>
  <si>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</si>
  <si>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</si>
  <si>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</si>
  <si>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</si>
  <si>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</si>
  <si>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</si>
  <si>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</si>
  <si>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</si>
  <si>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</si>
  <si>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</si>
  <si>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</si>
  <si>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</si>
  <si>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</si>
  <si>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</si>
  <si>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</si>
  <si>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</si>
  <si>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</si>
  <si>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</si>
  <si>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</si>
  <si>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</si>
  <si>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</si>
  <si>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</si>
  <si>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</si>
  <si>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</si>
  <si>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</si>
  <si>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</si>
  <si>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</si>
  <si>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</si>
  <si>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</si>
  <si>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</si>
  <si>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</si>
  <si>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</si>
  <si>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</si>
  <si>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</si>
  <si>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</si>
  <si>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</si>
  <si>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</si>
  <si>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</si>
  <si>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</si>
  <si>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</si>
  <si>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</si>
  <si>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</si>
  <si>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</si>
  <si>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1-я Ломоносова  д.51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</si>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</sst>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2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177.8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1262.74</v>
      </c>
      <c r="C6" s="2">
        <v>22146.76</v>
      </c>
      <c r="D6" s="41">
        <v>22946.19</v>
      </c>
      <c r="E6" s="42"/>
      <c r="F6" s="43"/>
      <c r="G6" s="2">
        <f>B6+C6-D6</f>
        <v>463.3100000000013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0</v>
      </c>
      <c r="C8" s="2">
        <v>2783.65</v>
      </c>
      <c r="D8" s="41">
        <v>2783.65</v>
      </c>
      <c r="E8" s="42"/>
      <c r="F8" s="43"/>
      <c r="G8" s="2">
        <f>B8+C8-D8</f>
        <v>0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1262.74</v>
      </c>
      <c r="C13" s="2">
        <f>C6+C8+C12</f>
        <v>24930.41</v>
      </c>
      <c r="D13" s="41">
        <f>D6+D8+D12</f>
        <v>25729.84</v>
      </c>
      <c r="E13" s="42"/>
      <c r="F13" s="43"/>
      <c r="G13" s="2">
        <f>B13+C13-D13</f>
        <v>463.3100000000013</v>
      </c>
    </row>
    <row r="14" spans="1:3" ht="54.75" customHeight="1" thickBot="1">
      <c r="A14" s="40" t="s">
        <v>63</v>
      </c>
      <c r="B14" s="40"/>
      <c r="C14" s="28">
        <v>-7516.33</v>
      </c>
    </row>
    <row r="15" spans="1:3" ht="30" customHeight="1">
      <c r="A15" s="47" t="s">
        <v>54</v>
      </c>
      <c r="B15" s="47"/>
      <c r="C15">
        <f>D6+C14</f>
        <v>15429.859999999999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514.5968</v>
      </c>
    </row>
    <row r="18" spans="1:7" ht="30" customHeight="1">
      <c r="A18" s="48" t="s">
        <v>36</v>
      </c>
      <c r="B18" s="48"/>
      <c r="C18">
        <f>B2</f>
        <v>177.8</v>
      </c>
      <c r="F18" s="29">
        <v>2.95</v>
      </c>
      <c r="G18" s="6">
        <f>C18*F18*12</f>
        <v>6294.120000000001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177.8</v>
      </c>
      <c r="F27" s="30">
        <v>0.37</v>
      </c>
      <c r="G27" s="6">
        <f>C27*F27*12</f>
        <v>789.432</v>
      </c>
    </row>
    <row r="28" spans="1:7" ht="12.75">
      <c r="A28" s="45" t="s">
        <v>14</v>
      </c>
      <c r="B28" s="45"/>
      <c r="C28">
        <f>B2</f>
        <v>177.8</v>
      </c>
      <c r="F28" s="30">
        <v>1.37</v>
      </c>
      <c r="G28" s="6">
        <f>C28*F28*12</f>
        <v>2923.0320000000006</v>
      </c>
    </row>
    <row r="29" spans="1:7" ht="12.75">
      <c r="A29" s="45" t="s">
        <v>15</v>
      </c>
      <c r="B29" s="45"/>
      <c r="C29">
        <f>B2</f>
        <v>177.8</v>
      </c>
      <c r="F29" s="30">
        <v>0.46</v>
      </c>
      <c r="G29" s="6">
        <f>C29*F29*12</f>
        <v>981.4560000000001</v>
      </c>
    </row>
    <row r="30" spans="1:6" ht="40.5" customHeight="1">
      <c r="A30" s="45" t="s">
        <v>57</v>
      </c>
      <c r="B30" s="45"/>
      <c r="F30" s="30"/>
    </row>
    <row r="31" spans="1:7" ht="44.25" customHeight="1">
      <c r="A31" s="45" t="s">
        <v>52</v>
      </c>
      <c r="B31" s="45"/>
      <c r="C31">
        <f>B2</f>
        <v>177.8</v>
      </c>
      <c r="F31">
        <v>4.13</v>
      </c>
      <c r="G31" s="6">
        <f>C31*F31*12</f>
        <v>8811.768</v>
      </c>
    </row>
    <row r="32" spans="1:7" ht="12.75" hidden="1">
      <c r="A32" s="45" t="s">
        <v>11</v>
      </c>
      <c r="B32" s="45"/>
      <c r="C32">
        <f>B2</f>
        <v>177.8</v>
      </c>
      <c r="F32">
        <v>0.22</v>
      </c>
      <c r="G32" s="6">
        <f>C32*F32*12</f>
        <v>469.392</v>
      </c>
    </row>
    <row r="33" spans="1:7" ht="12.75">
      <c r="A33" s="45" t="s">
        <v>53</v>
      </c>
      <c r="B33" s="45"/>
      <c r="G33">
        <v>2206.05</v>
      </c>
    </row>
    <row r="34" spans="1:7" ht="27.75" customHeight="1">
      <c r="A34" s="45" t="s">
        <v>55</v>
      </c>
      <c r="B34" s="45"/>
      <c r="G34" s="6">
        <f>D13*1/100</f>
        <v>257.2984</v>
      </c>
    </row>
    <row r="35" spans="1:7" ht="30" customHeight="1">
      <c r="A35" s="45" t="s">
        <v>81</v>
      </c>
      <c r="B35" s="45"/>
      <c r="G35" s="6">
        <v>312.24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16281.2764</v>
      </c>
    </row>
    <row r="39" spans="2:5" ht="12.75">
      <c r="B39" s="6" t="s">
        <v>17</v>
      </c>
      <c r="C39" s="6">
        <f>G37+G17+G18</f>
        <v>23089.993200000004</v>
      </c>
      <c r="D39" s="6"/>
      <c r="E39" s="6"/>
    </row>
    <row r="40" spans="1:5" ht="12.75">
      <c r="A40" s="47" t="s">
        <v>64</v>
      </c>
      <c r="B40" s="47"/>
      <c r="C40" s="6">
        <f>C15-C39</f>
        <v>-7660.133200000006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1-я Ломоносова  д.51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1262.74</v>
      </c>
      <c r="D75" s="23"/>
      <c r="E75" s="23"/>
      <c r="F75" s="36">
        <f>B8+B12</f>
        <v>0</v>
      </c>
      <c r="G75" s="37"/>
    </row>
    <row r="76" spans="1:7" ht="12.75">
      <c r="A76" s="10">
        <v>2</v>
      </c>
      <c r="B76" s="23" t="s">
        <v>42</v>
      </c>
      <c r="C76" s="23">
        <f>C6</f>
        <v>22146.76</v>
      </c>
      <c r="D76" s="23"/>
      <c r="E76" s="23"/>
      <c r="F76" s="36">
        <f>C8+C12</f>
        <v>2783.65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22946.19</v>
      </c>
      <c r="D83" s="23"/>
      <c r="E83" s="23"/>
      <c r="F83" s="36">
        <f>D8+D12</f>
        <v>2783.65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463.3100000000013</v>
      </c>
      <c r="D90" s="23"/>
      <c r="E90" s="23"/>
      <c r="F90" s="36">
        <f>G8+G12</f>
        <v>0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-7660.133200000006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7066.015200000001</v>
      </c>
      <c r="D99" s="38">
        <f>C99</f>
        <v>7066.015200000001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2206.05</v>
      </c>
      <c r="D100" s="60">
        <f>G33+G30</f>
        <v>2206.05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5056.122799999996</v>
      </c>
      <c r="D101" s="38">
        <f>G28+G29+G31</f>
        <v>12716.256000000001</v>
      </c>
      <c r="E101" s="39"/>
      <c r="F101" s="59"/>
      <c r="G101" s="62">
        <f>C40</f>
        <v>-7660.133200000006</v>
      </c>
      <c r="H101" s="56"/>
    </row>
    <row r="102" spans="1:8" ht="12.75">
      <c r="A102" s="14">
        <v>4</v>
      </c>
      <c r="B102" s="17" t="s">
        <v>39</v>
      </c>
      <c r="C102" s="16">
        <f>G27</f>
        <v>789.432</v>
      </c>
      <c r="D102" s="38">
        <f>G27</f>
        <v>789.432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2783.65</v>
      </c>
      <c r="D103" s="38">
        <f>D8</f>
        <v>2783.65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17901.269999999997</v>
      </c>
      <c r="D105" s="38">
        <f>D99+D100+D101+D102+D103+F104</f>
        <v>25561.403200000004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2015-02-12T12:06:49Z</dcterms:modified>
  <cp:category/>
  <cp:version/>
  <cp:contentType/>
  <cp:contentStatus/>
</cp:coreProperties>
</file>